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0" windowWidth="13920" windowHeight="8556" tabRatio="868" activeTab="0"/>
  </bookViews>
  <sheets>
    <sheet name="ﾒｲﾝﾒﾆｭｰを表示するﾎﾞﾀﾝ" sheetId="1" r:id="rId1"/>
    <sheet name="2" sheetId="2" state="veryHidden" r:id="rId2"/>
  </sheets>
  <definedNames/>
  <calcPr fullCalcOnLoad="1"/>
</workbook>
</file>

<file path=xl/sharedStrings.xml><?xml version="1.0" encoding="utf-8"?>
<sst xmlns="http://schemas.openxmlformats.org/spreadsheetml/2006/main" count="262" uniqueCount="210">
  <si>
    <t>X</t>
  </si>
  <si>
    <t>断面間隔</t>
  </si>
  <si>
    <t>記号</t>
  </si>
  <si>
    <t>置換え(名称)</t>
  </si>
  <si>
    <t>備考</t>
  </si>
  <si>
    <t>ﾌﾞﾛｯｸ始</t>
  </si>
  <si>
    <t>ﾌﾞﾛｯｸ終</t>
  </si>
  <si>
    <t>ｺﾝｸﾘｰﾄ始</t>
  </si>
  <si>
    <t>ｺﾝｸﾘｰﾄ終</t>
  </si>
  <si>
    <t>岩始</t>
  </si>
  <si>
    <t>岩</t>
  </si>
  <si>
    <t>岩終</t>
  </si>
  <si>
    <t>石積始</t>
  </si>
  <si>
    <t>石積</t>
  </si>
  <si>
    <t>石積終</t>
  </si>
  <si>
    <t>家</t>
  </si>
  <si>
    <t>転石始</t>
  </si>
  <si>
    <t>転石</t>
  </si>
  <si>
    <t>転石終</t>
  </si>
  <si>
    <t>水面高</t>
  </si>
  <si>
    <t>ｱｽﾌｧﾙﾄ終</t>
  </si>
  <si>
    <t>ｱｽﾌｧﾙﾄ始</t>
  </si>
  <si>
    <t>色</t>
  </si>
  <si>
    <t>番号</t>
  </si>
  <si>
    <t>線種名</t>
  </si>
  <si>
    <t>赤</t>
  </si>
  <si>
    <t>実線</t>
  </si>
  <si>
    <t>点線</t>
  </si>
  <si>
    <t>緑</t>
  </si>
  <si>
    <t>破線</t>
  </si>
  <si>
    <t>1点鎖線</t>
  </si>
  <si>
    <t>DASHDOT</t>
  </si>
  <si>
    <t>青</t>
  </si>
  <si>
    <t>2点鎖線</t>
  </si>
  <si>
    <t>白</t>
  </si>
  <si>
    <t>ﾚｲﾔ番号</t>
  </si>
  <si>
    <t>ﾚｲﾔ名</t>
  </si>
  <si>
    <t>線種</t>
  </si>
  <si>
    <t>文字記入名</t>
  </si>
  <si>
    <t>幅倍率</t>
  </si>
  <si>
    <t>測点名</t>
  </si>
  <si>
    <t>地目名</t>
  </si>
  <si>
    <t>地盤高</t>
  </si>
  <si>
    <t>基準高</t>
  </si>
  <si>
    <t>TEXT</t>
  </si>
  <si>
    <t>CONTINUOUS</t>
  </si>
  <si>
    <t>KANJI</t>
  </si>
  <si>
    <t>文字高</t>
  </si>
  <si>
    <t>ｾﾝﾀｰから上へ</t>
  </si>
  <si>
    <t>点名</t>
  </si>
  <si>
    <t>ｾﾝﾀｰから左へ</t>
  </si>
  <si>
    <t>DL高(m)</t>
  </si>
  <si>
    <t>POINT</t>
  </si>
  <si>
    <t>=ODN抽出!F2</t>
  </si>
  <si>
    <t>点POINT</t>
  </si>
  <si>
    <t>LINE</t>
  </si>
  <si>
    <t/>
  </si>
  <si>
    <t>観測No.</t>
  </si>
  <si>
    <t>観測年月日</t>
  </si>
  <si>
    <t xml:space="preserve">測点名 </t>
  </si>
  <si>
    <t xml:space="preserve">ｾﾝﾀｰＹ座標 </t>
  </si>
  <si>
    <t>ﾌﾞﾛｯｸ</t>
  </si>
  <si>
    <t>ｺﾝｸﾘｰﾄ</t>
  </si>
  <si>
    <t>ｶﾞｰﾄﾞﾚｰﾙ</t>
  </si>
  <si>
    <t>ｶﾞｰﾄﾞﾊﾟｲﾌﾟ</t>
  </si>
  <si>
    <t>注意：</t>
  </si>
  <si>
    <t>"=CXY!N2</t>
  </si>
  <si>
    <t>=CXY!M2+'2'!M2</t>
  </si>
  <si>
    <t>=CXY!A2</t>
  </si>
  <si>
    <t>=ODN抽出!AD2</t>
  </si>
  <si>
    <t>=ODN抽出!AC2</t>
  </si>
  <si>
    <t>=ODN抽出!AD2</t>
  </si>
  <si>
    <t>=ODN抽出!AC2</t>
  </si>
  <si>
    <t>注1）ＤＬ高は 地盤高の最小値で10m単位(ｍ以下切捨て)としています。</t>
  </si>
  <si>
    <t>注2）断面間隔は 地盤高の最大値(m以下切上げ)－地盤高の最小値(m以下切捨て)＋20mで10m単位としています。</t>
  </si>
  <si>
    <t xml:space="preserve">   例)   =IF($A3="","",ROUND($M2+(ROUND(MAX(ODN抽出!$Y$2:$Y$65355)+4,-1)+20-INT(MIN(ODN抽出!$Y$2:$Y$65355)/10)*10),3))</t>
  </si>
  <si>
    <t xml:space="preserve">   例)   ="DL="&amp;TEXT(INT(MIN(ODN抽出!$Y$2:$Y$65355)/10)*10,"#.00")</t>
  </si>
  <si>
    <t>地目構造リスト</t>
  </si>
  <si>
    <t>①記号の欄は必ず、アルファベットを使用してください。文字数は２文字とします。</t>
  </si>
  <si>
    <t>②置換え(名称)の欄は、アルファベットは使用しないでください。</t>
  </si>
  <si>
    <t>点</t>
  </si>
  <si>
    <t>結線</t>
  </si>
  <si>
    <t>黄</t>
  </si>
  <si>
    <t>茶</t>
  </si>
  <si>
    <t>結線情報</t>
  </si>
  <si>
    <t>結線始まり</t>
  </si>
  <si>
    <t>結線終わり</t>
  </si>
  <si>
    <t>削除記号</t>
  </si>
  <si>
    <t>標高値の小数点</t>
  </si>
  <si>
    <t>桁</t>
  </si>
  <si>
    <t>AS</t>
  </si>
  <si>
    <t>AA</t>
  </si>
  <si>
    <t>AE</t>
  </si>
  <si>
    <t>BS</t>
  </si>
  <si>
    <t>BE</t>
  </si>
  <si>
    <t>GS</t>
  </si>
  <si>
    <t>GG</t>
  </si>
  <si>
    <t>GE</t>
  </si>
  <si>
    <t>GR</t>
  </si>
  <si>
    <t>GP</t>
  </si>
  <si>
    <t>WL</t>
  </si>
  <si>
    <t>方向角算出方法</t>
  </si>
  <si>
    <t>データに方向角有無</t>
  </si>
  <si>
    <t>現場名：</t>
  </si>
  <si>
    <t>SIMA変換：</t>
  </si>
  <si>
    <t>変化点</t>
  </si>
  <si>
    <t>図面印刷文字の高さ(m)</t>
  </si>
  <si>
    <t>文字高さ(m)</t>
  </si>
  <si>
    <t>縦スケール</t>
  </si>
  <si>
    <t>横スケール</t>
  </si>
  <si>
    <t>縦1の時</t>
  </si>
  <si>
    <t>左下X1=</t>
  </si>
  <si>
    <t>左下Y1=</t>
  </si>
  <si>
    <t>右上X2=</t>
  </si>
  <si>
    <t>右上Y2=</t>
  </si>
  <si>
    <t>中心点ラインのレイヤ名</t>
  </si>
  <si>
    <t>前回ﾃﾞﾌｫﾙﾄ</t>
  </si>
  <si>
    <t>A</t>
  </si>
  <si>
    <t>Y</t>
  </si>
  <si>
    <t>B</t>
  </si>
  <si>
    <t>X</t>
  </si>
  <si>
    <t>GH=</t>
  </si>
  <si>
    <t>"=CXY!N2</t>
  </si>
  <si>
    <t>=CXY!M2+'2'!M3</t>
  </si>
  <si>
    <t>="GH="&amp;CXY!F2</t>
  </si>
  <si>
    <t xml:space="preserve">        横  断  測  量  観  測  手  簿</t>
  </si>
  <si>
    <t>Y/X=縦/横=</t>
  </si>
  <si>
    <t>FH=</t>
  </si>
  <si>
    <t>"=CXY!N2</t>
  </si>
  <si>
    <t>=CXY!M2+'2'!M4</t>
  </si>
  <si>
    <t>="FH="</t>
  </si>
  <si>
    <t>DL=</t>
  </si>
  <si>
    <t>=CXY!N2-'2'!AM5</t>
  </si>
  <si>
    <t>=CXY!M2-(CXY!F2-'2'!AN5)</t>
  </si>
  <si>
    <r>
      <t>ﾏｸﾛで計算</t>
    </r>
    <r>
      <rPr>
        <sz val="11"/>
        <color indexed="9"/>
        <rFont val="ＭＳ Ｐゴシック"/>
        <family val="3"/>
      </rPr>
      <t xml:space="preserve"> 注1)</t>
    </r>
  </si>
  <si>
    <r>
      <t>ﾏｸﾛで計算</t>
    </r>
    <r>
      <rPr>
        <sz val="11"/>
        <color indexed="9"/>
        <rFont val="ＭＳ Ｐゴシック"/>
        <family val="3"/>
      </rPr>
      <t xml:space="preserve"> 注2)</t>
    </r>
  </si>
  <si>
    <t>記録電子野帳：SOKKIA SET3X SDformat</t>
  </si>
  <si>
    <t>NAME</t>
  </si>
  <si>
    <t>=ODN抽出!AD2</t>
  </si>
  <si>
    <t>=ODN抽出!AC2</t>
  </si>
  <si>
    <t>=ODN抽出!AF2</t>
  </si>
  <si>
    <t>CONTINUOUS</t>
  </si>
  <si>
    <t>MEMO</t>
  </si>
  <si>
    <t>=ODN抽出!G2</t>
  </si>
  <si>
    <t xml:space="preserve">ｾﾝﾀｰＸ座標 </t>
  </si>
  <si>
    <t>単距離</t>
  </si>
  <si>
    <t>杭天高</t>
  </si>
  <si>
    <t>地盤高</t>
  </si>
  <si>
    <t>DOT</t>
  </si>
  <si>
    <t>HIDDEN</t>
  </si>
  <si>
    <t>ｾﾝﾀｰPOINT</t>
  </si>
  <si>
    <t>=CXY!N2</t>
  </si>
  <si>
    <t>=CXY!M2</t>
  </si>
  <si>
    <t>シアン</t>
  </si>
  <si>
    <t>左右</t>
  </si>
  <si>
    <t xml:space="preserve">距  離 </t>
  </si>
  <si>
    <t xml:space="preserve">ＰＤ  </t>
  </si>
  <si>
    <t xml:space="preserve">ＰＨ  </t>
  </si>
  <si>
    <t xml:space="preserve">地盤高 </t>
  </si>
  <si>
    <t xml:space="preserve">地目構造  </t>
  </si>
  <si>
    <t>観測順位</t>
  </si>
  <si>
    <t xml:space="preserve">現地観測ノート  </t>
  </si>
  <si>
    <t>DIVIDE</t>
  </si>
  <si>
    <t>マゼンタ</t>
  </si>
  <si>
    <t>X1</t>
  </si>
  <si>
    <t>Y1</t>
  </si>
  <si>
    <t>X2</t>
  </si>
  <si>
    <t>Y2</t>
  </si>
  <si>
    <t>DLLINE</t>
  </si>
  <si>
    <t>=CXY!N2-'2'!AM5</t>
  </si>
  <si>
    <t>=CXY!M2-(CXY!F2-'2'!AN5)</t>
  </si>
  <si>
    <t>=CXY!N2+'2'!AM5</t>
  </si>
  <si>
    <t>マージ</t>
  </si>
  <si>
    <t>LINE</t>
  </si>
  <si>
    <t>=IF(ODN抽出!AE2="B","",ODN抽出!AD2)</t>
  </si>
  <si>
    <t>=IF(ODN抽出!AE2="B","",ODN抽出!AC2)</t>
  </si>
  <si>
    <t>=IF(ODN抽出!AE2="B","",ODN抽出!AD3)</t>
  </si>
  <si>
    <t>=IF(ODN抽出!AE2="B","",ODN抽出!AC3)</t>
  </si>
  <si>
    <t>CLINE</t>
  </si>
  <si>
    <t>白</t>
  </si>
  <si>
    <t>白</t>
  </si>
  <si>
    <t>FH,GH</t>
  </si>
  <si>
    <t>シアン</t>
  </si>
  <si>
    <t>メモ</t>
  </si>
  <si>
    <t>CONTINUOUS</t>
  </si>
  <si>
    <t>CONTINUOUS</t>
  </si>
  <si>
    <t>ｱｽﾌｧﾙﾄ</t>
  </si>
  <si>
    <t>BB</t>
  </si>
  <si>
    <t>CS</t>
  </si>
  <si>
    <t>CC</t>
  </si>
  <si>
    <t>CE</t>
  </si>
  <si>
    <t>II</t>
  </si>
  <si>
    <t>IS</t>
  </si>
  <si>
    <t>IE</t>
  </si>
  <si>
    <t>TS</t>
  </si>
  <si>
    <t>TT</t>
  </si>
  <si>
    <t>TE</t>
  </si>
  <si>
    <t>白</t>
  </si>
  <si>
    <t>中心線</t>
  </si>
  <si>
    <t>黄</t>
  </si>
  <si>
    <t>緑</t>
  </si>
  <si>
    <t>茶</t>
  </si>
  <si>
    <t>測点名</t>
  </si>
  <si>
    <t>GH</t>
  </si>
  <si>
    <t>観測名</t>
  </si>
  <si>
    <t>観測標高</t>
  </si>
  <si>
    <t>観測ﾉ-ﾄ</t>
  </si>
  <si>
    <t>観測点</t>
  </si>
  <si>
    <t>結線</t>
  </si>
  <si>
    <t>DL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</si>
</sst>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000_ "/>
    <numFmt numFmtId="179" formatCode="0.0000000000_ "/>
    <numFmt numFmtId="180" formatCode="0.000000000_ "/>
    <numFmt numFmtId="181" formatCode="0.00000000_ "/>
    <numFmt numFmtId="182" formatCode="0.000000_ "/>
    <numFmt numFmtId="183" formatCode="0.00000_ "/>
    <numFmt numFmtId="184" formatCode="0.0000_ "/>
    <numFmt numFmtId="185" formatCode="0.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__\ "/>
    <numFmt numFmtId="192" formatCode="0.00__\ "/>
    <numFmt numFmtId="193" formatCode="0.000"/>
    <numFmt numFmtId="194" formatCode="0.000_ \ "/>
    <numFmt numFmtId="195" formatCode="0.00_ \ "/>
    <numFmt numFmtId="196" formatCode="0.0000_ \ "/>
    <numFmt numFmtId="197" formatCode="0.000_ \ \ "/>
    <numFmt numFmtId="198" formatCode="&quot;GH=&quot;\&amp;0.00"/>
    <numFmt numFmtId="199" formatCode="&quot;GH=&quot;0.00"/>
    <numFmt numFmtId="200" formatCode="0.00000000_ \ "/>
    <numFmt numFmtId="201" formatCode="0.00000000"/>
    <numFmt numFmtId="202" formatCode="0.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2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 quotePrefix="1">
      <alignment horizontal="right" vertical="center"/>
      <protection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quotePrefix="1">
      <alignment horizontal="center" vertical="center" shrinkToFit="1"/>
    </xf>
    <xf numFmtId="185" fontId="5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quotePrefix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7" fontId="8" fillId="0" borderId="0" xfId="0" applyNumberFormat="1" applyFont="1" applyFill="1" applyAlignment="1">
      <alignment vertical="center" shrinkToFit="1"/>
    </xf>
    <xf numFmtId="177" fontId="8" fillId="0" borderId="0" xfId="0" applyNumberFormat="1" applyFont="1" applyFill="1" applyAlignment="1" quotePrefix="1">
      <alignment vertical="center" shrinkToFit="1"/>
    </xf>
    <xf numFmtId="176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 quotePrefix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185" fontId="8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 applyProtection="1">
      <alignment vertical="center"/>
      <protection locked="0"/>
    </xf>
    <xf numFmtId="185" fontId="9" fillId="0" borderId="0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176" fontId="7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horizontal="right" vertical="center"/>
    </xf>
    <xf numFmtId="0" fontId="7" fillId="0" borderId="0" xfId="0" applyFont="1" applyFill="1" applyAlignment="1" quotePrefix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0" xfId="0" applyNumberFormat="1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48"/>
  <sheetViews>
    <sheetView tabSelected="1" zoomScale="75" zoomScaleNormal="75" workbookViewId="0" topLeftCell="A1">
      <selection activeCell="A4" sqref="A4"/>
    </sheetView>
  </sheetViews>
  <sheetFormatPr defaultColWidth="9.00390625" defaultRowHeight="13.5"/>
  <cols>
    <col min="1" max="4" width="3.75390625" style="1" customWidth="1"/>
    <col min="5" max="5" width="3.75390625" style="3" customWidth="1"/>
    <col min="6" max="6" width="3.75390625" style="1" customWidth="1"/>
    <col min="7" max="13" width="3.75390625" style="4" customWidth="1"/>
    <col min="14" max="16384" width="3.75390625" style="1" customWidth="1"/>
  </cols>
  <sheetData>
    <row r="1" spans="2:4" ht="12.75">
      <c r="B1" s="2"/>
      <c r="C1" s="2"/>
      <c r="D1" s="2"/>
    </row>
    <row r="2" spans="1:4" ht="14.25" customHeight="1">
      <c r="A2" s="5"/>
      <c r="B2" s="2"/>
      <c r="C2" s="2"/>
      <c r="D2" s="2"/>
    </row>
    <row r="3" spans="1:4" ht="12.75">
      <c r="A3" s="5"/>
      <c r="B3" s="2"/>
      <c r="C3" s="2"/>
      <c r="D3" s="2"/>
    </row>
    <row r="4" spans="1:4" ht="12.75">
      <c r="A4" s="5"/>
      <c r="B4" s="2"/>
      <c r="C4" s="2"/>
      <c r="D4" s="2"/>
    </row>
    <row r="5" spans="1:4" ht="12.75">
      <c r="A5" s="5"/>
      <c r="B5" s="2"/>
      <c r="C5" s="2"/>
      <c r="D5" s="2"/>
    </row>
    <row r="6" spans="1:4" ht="12.75">
      <c r="A6" s="5"/>
      <c r="B6" s="2"/>
      <c r="C6" s="2"/>
      <c r="D6" s="2"/>
    </row>
    <row r="7" spans="1:3" ht="12.75">
      <c r="A7" s="5"/>
      <c r="B7" s="2"/>
      <c r="C7" s="2"/>
    </row>
    <row r="8" spans="1:3" ht="12.75">
      <c r="A8" s="5"/>
      <c r="B8" s="2"/>
      <c r="C8" s="2"/>
    </row>
    <row r="9" spans="1:5" ht="12.75">
      <c r="A9" s="6"/>
      <c r="B9" s="7"/>
      <c r="C9" s="8"/>
      <c r="E9" s="9"/>
    </row>
    <row r="10" spans="1:5" ht="12.75">
      <c r="A10" s="10"/>
      <c r="B10" s="11"/>
      <c r="E10" s="12"/>
    </row>
    <row r="11" spans="1:13" ht="12.75">
      <c r="A11" s="13"/>
      <c r="B11" s="7"/>
      <c r="C11" s="2"/>
      <c r="D11" s="3"/>
      <c r="G11" s="1"/>
      <c r="I11" s="1"/>
      <c r="J11" s="1"/>
      <c r="K11" s="1"/>
      <c r="L11" s="1"/>
      <c r="M11" s="1"/>
    </row>
    <row r="12" spans="2:13" ht="12.75">
      <c r="B12" s="14"/>
      <c r="C12" s="3"/>
      <c r="D12" s="14"/>
      <c r="G12" s="1"/>
      <c r="I12" s="1"/>
      <c r="J12" s="1"/>
      <c r="K12" s="1"/>
      <c r="L12" s="1"/>
      <c r="M12" s="1"/>
    </row>
    <row r="13" spans="2:13" ht="12.75">
      <c r="B13" s="3"/>
      <c r="C13" s="3"/>
      <c r="D13" s="3"/>
      <c r="G13" s="1"/>
      <c r="I13" s="1"/>
      <c r="J13" s="1"/>
      <c r="K13" s="1"/>
      <c r="L13" s="1"/>
      <c r="M13" s="1"/>
    </row>
    <row r="14" spans="2:13" ht="12.75">
      <c r="B14" s="3"/>
      <c r="C14" s="3"/>
      <c r="D14" s="3"/>
      <c r="G14" s="1"/>
      <c r="I14" s="1"/>
      <c r="J14" s="1"/>
      <c r="K14" s="1"/>
      <c r="L14" s="1"/>
      <c r="M14" s="1"/>
    </row>
    <row r="15" spans="2:13" ht="12.75">
      <c r="B15" s="15"/>
      <c r="C15" s="3"/>
      <c r="D15" s="3"/>
      <c r="G15" s="1"/>
      <c r="I15" s="1"/>
      <c r="J15" s="1"/>
      <c r="K15" s="1"/>
      <c r="L15" s="1"/>
      <c r="M15" s="1"/>
    </row>
    <row r="16" spans="2:13" ht="12.75">
      <c r="B16" s="3"/>
      <c r="C16" s="3"/>
      <c r="D16" s="3"/>
      <c r="G16" s="1"/>
      <c r="I16" s="1"/>
      <c r="J16" s="1"/>
      <c r="K16" s="1"/>
      <c r="L16" s="1"/>
      <c r="M16" s="1"/>
    </row>
    <row r="17" spans="2:13" ht="12.75">
      <c r="B17" s="3"/>
      <c r="C17" s="3"/>
      <c r="D17" s="3"/>
      <c r="G17" s="1"/>
      <c r="I17" s="1"/>
      <c r="J17" s="1"/>
      <c r="K17" s="1"/>
      <c r="L17" s="1"/>
      <c r="M17" s="1"/>
    </row>
    <row r="18" spans="2:13" ht="12.75">
      <c r="B18" s="3"/>
      <c r="C18" s="3"/>
      <c r="D18" s="3"/>
      <c r="G18" s="1"/>
      <c r="I18" s="1"/>
      <c r="J18" s="1"/>
      <c r="K18" s="1"/>
      <c r="L18" s="1"/>
      <c r="M18" s="1"/>
    </row>
    <row r="19" spans="2:13" ht="12.75">
      <c r="B19" s="3"/>
      <c r="C19" s="3"/>
      <c r="D19" s="3"/>
      <c r="G19" s="1"/>
      <c r="I19" s="1"/>
      <c r="J19" s="1"/>
      <c r="K19" s="1"/>
      <c r="L19" s="1"/>
      <c r="M19" s="1"/>
    </row>
    <row r="20" spans="2:13" ht="12.75">
      <c r="B20" s="16"/>
      <c r="C20" s="16"/>
      <c r="D20" s="3"/>
      <c r="G20" s="1"/>
      <c r="I20" s="1"/>
      <c r="J20" s="1"/>
      <c r="K20" s="1"/>
      <c r="L20" s="1"/>
      <c r="M20" s="1"/>
    </row>
    <row r="21" spans="2:13" ht="12.75">
      <c r="B21" s="16"/>
      <c r="C21" s="16"/>
      <c r="D21" s="3"/>
      <c r="G21" s="1"/>
      <c r="I21" s="1"/>
      <c r="J21" s="1"/>
      <c r="K21" s="1"/>
      <c r="L21" s="1"/>
      <c r="M21" s="1"/>
    </row>
    <row r="22" spans="2:13" ht="12.75">
      <c r="B22" s="3"/>
      <c r="C22" s="8"/>
      <c r="D22" s="3"/>
      <c r="G22" s="1"/>
      <c r="I22" s="1"/>
      <c r="J22" s="1"/>
      <c r="K22" s="1"/>
      <c r="L22" s="1"/>
      <c r="M22" s="1"/>
    </row>
    <row r="23" spans="2:13" ht="12.75">
      <c r="B23" s="3"/>
      <c r="C23" s="3"/>
      <c r="D23" s="3"/>
      <c r="G23" s="1"/>
      <c r="I23" s="1"/>
      <c r="J23" s="1"/>
      <c r="K23" s="1"/>
      <c r="L23" s="1"/>
      <c r="M23" s="1"/>
    </row>
    <row r="24" spans="2:13" ht="12.75">
      <c r="B24" s="3"/>
      <c r="C24" s="8"/>
      <c r="D24" s="3"/>
      <c r="G24" s="1"/>
      <c r="I24" s="1"/>
      <c r="J24" s="1"/>
      <c r="K24" s="1"/>
      <c r="L24" s="1"/>
      <c r="M24" s="1"/>
    </row>
    <row r="25" spans="2:13" ht="12.75">
      <c r="B25" s="3"/>
      <c r="C25" s="8"/>
      <c r="D25" s="3"/>
      <c r="G25" s="1"/>
      <c r="I25" s="1"/>
      <c r="J25" s="1"/>
      <c r="K25" s="1"/>
      <c r="L25" s="1"/>
      <c r="M25" s="1"/>
    </row>
    <row r="26" spans="2:13" ht="12.75">
      <c r="B26" s="9"/>
      <c r="D26" s="3"/>
      <c r="G26" s="1"/>
      <c r="I26" s="1"/>
      <c r="J26" s="1"/>
      <c r="K26" s="1"/>
      <c r="L26" s="1"/>
      <c r="M26" s="1"/>
    </row>
    <row r="27" spans="2:13" ht="12.75">
      <c r="B27" s="3"/>
      <c r="C27" s="8"/>
      <c r="D27" s="3"/>
      <c r="G27" s="1"/>
      <c r="I27" s="1"/>
      <c r="J27" s="1"/>
      <c r="K27" s="1"/>
      <c r="L27" s="1"/>
      <c r="M27" s="1"/>
    </row>
    <row r="28" spans="2:13" ht="12.75">
      <c r="B28" s="3"/>
      <c r="C28" s="8"/>
      <c r="D28" s="3"/>
      <c r="G28" s="1"/>
      <c r="I28" s="1"/>
      <c r="J28" s="1"/>
      <c r="K28" s="1"/>
      <c r="L28" s="1"/>
      <c r="M28" s="1"/>
    </row>
    <row r="29" spans="2:13" ht="12.75">
      <c r="B29" s="3"/>
      <c r="C29" s="8"/>
      <c r="D29" s="3"/>
      <c r="G29" s="1"/>
      <c r="I29" s="1"/>
      <c r="J29" s="1"/>
      <c r="K29" s="1"/>
      <c r="L29" s="1"/>
      <c r="M29" s="1"/>
    </row>
    <row r="30" spans="2:13" ht="12.75">
      <c r="B30" s="3"/>
      <c r="C30" s="8"/>
      <c r="D30" s="3"/>
      <c r="G30" s="1"/>
      <c r="I30" s="1"/>
      <c r="J30" s="1"/>
      <c r="K30" s="1"/>
      <c r="L30" s="1"/>
      <c r="M30" s="1"/>
    </row>
    <row r="31" spans="2:13" ht="12.75">
      <c r="B31" s="3"/>
      <c r="C31" s="8"/>
      <c r="D31" s="3"/>
      <c r="G31" s="1"/>
      <c r="I31" s="1"/>
      <c r="J31" s="1"/>
      <c r="K31" s="1"/>
      <c r="L31" s="1"/>
      <c r="M31" s="1"/>
    </row>
    <row r="32" spans="2:13" ht="12.75">
      <c r="B32" s="3"/>
      <c r="C32" s="3"/>
      <c r="D32" s="17"/>
      <c r="G32" s="1"/>
      <c r="I32" s="1"/>
      <c r="J32" s="1"/>
      <c r="K32" s="1"/>
      <c r="L32" s="1"/>
      <c r="M32" s="1"/>
    </row>
    <row r="33" spans="2:13" ht="12.75">
      <c r="B33" s="17"/>
      <c r="C33" s="17"/>
      <c r="D33" s="18"/>
      <c r="G33" s="1"/>
      <c r="I33" s="1"/>
      <c r="J33" s="1"/>
      <c r="K33" s="1"/>
      <c r="L33" s="1"/>
      <c r="M33" s="1"/>
    </row>
    <row r="34" spans="2:13" ht="12.75">
      <c r="B34" s="18"/>
      <c r="C34" s="18"/>
      <c r="D34" s="19"/>
      <c r="G34" s="1"/>
      <c r="I34" s="1"/>
      <c r="J34" s="1"/>
      <c r="K34" s="1"/>
      <c r="L34" s="1"/>
      <c r="M34" s="1"/>
    </row>
    <row r="35" spans="2:13" ht="12.75">
      <c r="B35" s="3"/>
      <c r="C35" s="9"/>
      <c r="D35" s="20"/>
      <c r="G35" s="1"/>
      <c r="I35" s="1"/>
      <c r="J35" s="1"/>
      <c r="K35" s="1"/>
      <c r="L35" s="1"/>
      <c r="M35" s="1"/>
    </row>
    <row r="36" spans="2:13" ht="12.75">
      <c r="B36" s="3"/>
      <c r="C36" s="20"/>
      <c r="D36" s="20"/>
      <c r="G36" s="1"/>
      <c r="I36" s="1"/>
      <c r="J36" s="1"/>
      <c r="K36" s="1"/>
      <c r="L36" s="1"/>
      <c r="M36" s="1"/>
    </row>
    <row r="37" spans="2:13" ht="12.75">
      <c r="B37" s="3"/>
      <c r="C37" s="20"/>
      <c r="D37" s="20"/>
      <c r="G37" s="1"/>
      <c r="I37" s="1"/>
      <c r="J37" s="1"/>
      <c r="K37" s="1"/>
      <c r="L37" s="1"/>
      <c r="M37" s="1"/>
    </row>
    <row r="38" spans="2:13" ht="12.75">
      <c r="B38" s="3"/>
      <c r="C38" s="20"/>
      <c r="D38" s="20"/>
      <c r="G38" s="1"/>
      <c r="I38" s="1"/>
      <c r="J38" s="1"/>
      <c r="K38" s="1"/>
      <c r="L38" s="1"/>
      <c r="M38" s="1"/>
    </row>
    <row r="39" spans="2:13" ht="12.75">
      <c r="B39" s="3"/>
      <c r="C39" s="20"/>
      <c r="D39" s="20"/>
      <c r="G39" s="1"/>
      <c r="I39" s="1"/>
      <c r="J39" s="1"/>
      <c r="K39" s="1"/>
      <c r="L39" s="1"/>
      <c r="M39" s="1"/>
    </row>
    <row r="40" spans="2:13" ht="12.75">
      <c r="B40" s="3"/>
      <c r="C40" s="20"/>
      <c r="D40" s="20"/>
      <c r="G40" s="1"/>
      <c r="I40" s="1"/>
      <c r="J40" s="1"/>
      <c r="K40" s="1"/>
      <c r="L40" s="1"/>
      <c r="M40" s="1"/>
    </row>
    <row r="41" spans="2:13" ht="12.75">
      <c r="B41" s="3"/>
      <c r="C41" s="20"/>
      <c r="G41" s="1"/>
      <c r="I41" s="1"/>
      <c r="J41" s="1"/>
      <c r="K41" s="1"/>
      <c r="L41" s="1"/>
      <c r="M41" s="1"/>
    </row>
    <row r="42" spans="7:13" ht="12">
      <c r="G42" s="1"/>
      <c r="H42" s="1"/>
      <c r="I42" s="1"/>
      <c r="J42" s="1"/>
      <c r="K42" s="1"/>
      <c r="L42" s="1"/>
      <c r="M42" s="1"/>
    </row>
    <row r="43" spans="7:13" ht="12">
      <c r="G43" s="1"/>
      <c r="H43" s="1"/>
      <c r="I43" s="1"/>
      <c r="J43" s="1"/>
      <c r="K43" s="1"/>
      <c r="L43" s="1"/>
      <c r="M43" s="1"/>
    </row>
    <row r="44" spans="2:13" ht="12">
      <c r="B44" s="8"/>
      <c r="G44" s="1"/>
      <c r="H44" s="1"/>
      <c r="I44" s="1"/>
      <c r="J44" s="1"/>
      <c r="K44" s="1"/>
      <c r="L44" s="1"/>
      <c r="M44" s="1"/>
    </row>
    <row r="45" spans="2:13" ht="12">
      <c r="B45" s="8"/>
      <c r="G45" s="1"/>
      <c r="H45" s="1"/>
      <c r="I45" s="1"/>
      <c r="J45" s="1"/>
      <c r="K45" s="1"/>
      <c r="L45" s="1"/>
      <c r="M45" s="1"/>
    </row>
    <row r="46" spans="7:13" ht="12">
      <c r="G46" s="1"/>
      <c r="H46" s="1"/>
      <c r="I46" s="1"/>
      <c r="J46" s="1"/>
      <c r="K46" s="1"/>
      <c r="L46" s="1"/>
      <c r="M46" s="1"/>
    </row>
    <row r="47" spans="7:13" ht="12">
      <c r="G47" s="1"/>
      <c r="H47" s="1"/>
      <c r="I47" s="1"/>
      <c r="J47" s="1"/>
      <c r="K47" s="1"/>
      <c r="L47" s="1"/>
      <c r="M47" s="1"/>
    </row>
    <row r="48" spans="7:13" ht="12">
      <c r="G48" s="1"/>
      <c r="H48" s="1"/>
      <c r="I48" s="1"/>
      <c r="J48" s="1"/>
      <c r="K48" s="1"/>
      <c r="L48" s="1"/>
      <c r="M48" s="1"/>
    </row>
    <row r="49" spans="7:13" ht="12">
      <c r="G49" s="1"/>
      <c r="H49" s="1"/>
      <c r="I49" s="1"/>
      <c r="J49" s="1"/>
      <c r="K49" s="1"/>
      <c r="L49" s="1"/>
      <c r="M49" s="1"/>
    </row>
    <row r="50" spans="7:13" ht="12">
      <c r="G50" s="1"/>
      <c r="H50" s="1"/>
      <c r="I50" s="1"/>
      <c r="J50" s="1"/>
      <c r="K50" s="1"/>
      <c r="L50" s="1"/>
      <c r="M50" s="1"/>
    </row>
    <row r="51" spans="7:13" ht="12">
      <c r="G51" s="1"/>
      <c r="H51" s="1"/>
      <c r="I51" s="1"/>
      <c r="J51" s="1"/>
      <c r="K51" s="1"/>
      <c r="L51" s="1"/>
      <c r="M51" s="1"/>
    </row>
    <row r="52" spans="7:13" ht="12">
      <c r="G52" s="1"/>
      <c r="H52" s="1"/>
      <c r="I52" s="1"/>
      <c r="J52" s="1"/>
      <c r="K52" s="1"/>
      <c r="L52" s="1"/>
      <c r="M52" s="1"/>
    </row>
    <row r="53" spans="7:13" ht="12">
      <c r="G53" s="1"/>
      <c r="H53" s="1"/>
      <c r="I53" s="1"/>
      <c r="J53" s="1"/>
      <c r="K53" s="1"/>
      <c r="L53" s="1"/>
      <c r="M53" s="1"/>
    </row>
    <row r="54" spans="7:14" ht="12">
      <c r="G54" s="1"/>
      <c r="H54" s="1"/>
      <c r="I54" s="1"/>
      <c r="J54" s="1"/>
      <c r="K54" s="1"/>
      <c r="L54" s="1"/>
      <c r="M54" s="1"/>
      <c r="N54" s="3"/>
    </row>
    <row r="55" spans="7:14" ht="12">
      <c r="G55" s="1"/>
      <c r="H55" s="1"/>
      <c r="I55" s="1"/>
      <c r="J55" s="1"/>
      <c r="K55" s="1"/>
      <c r="L55" s="1"/>
      <c r="M55" s="1"/>
      <c r="N55" s="3"/>
    </row>
    <row r="56" spans="7:14" ht="12">
      <c r="G56" s="1"/>
      <c r="H56" s="1"/>
      <c r="I56" s="1"/>
      <c r="J56" s="1"/>
      <c r="K56" s="1"/>
      <c r="L56" s="1"/>
      <c r="M56" s="1"/>
      <c r="N56" s="3"/>
    </row>
    <row r="57" spans="7:14" ht="12">
      <c r="G57" s="1"/>
      <c r="H57" s="1"/>
      <c r="I57" s="1"/>
      <c r="J57" s="1"/>
      <c r="K57" s="1"/>
      <c r="L57" s="1"/>
      <c r="M57" s="1"/>
      <c r="N57" s="3"/>
    </row>
    <row r="58" spans="7:14" ht="12">
      <c r="G58" s="1"/>
      <c r="H58" s="1"/>
      <c r="I58" s="1"/>
      <c r="J58" s="1"/>
      <c r="K58" s="1"/>
      <c r="L58" s="1"/>
      <c r="M58" s="1"/>
      <c r="N58" s="3"/>
    </row>
    <row r="59" spans="7:14" ht="12">
      <c r="G59" s="1"/>
      <c r="H59" s="1"/>
      <c r="I59" s="1"/>
      <c r="J59" s="1"/>
      <c r="K59" s="1"/>
      <c r="L59" s="1"/>
      <c r="M59" s="1"/>
      <c r="N59" s="3"/>
    </row>
    <row r="60" spans="7:20" ht="12">
      <c r="G60" s="1"/>
      <c r="H60" s="1"/>
      <c r="I60" s="1"/>
      <c r="J60" s="1"/>
      <c r="K60" s="1"/>
      <c r="L60" s="1"/>
      <c r="M60" s="1"/>
      <c r="N60" s="3"/>
      <c r="T60" s="3"/>
    </row>
    <row r="61" spans="7:20" ht="12">
      <c r="G61" s="1"/>
      <c r="H61" s="1"/>
      <c r="I61" s="1"/>
      <c r="J61" s="1"/>
      <c r="K61" s="1"/>
      <c r="L61" s="1"/>
      <c r="M61" s="1"/>
      <c r="N61" s="3"/>
      <c r="T61" s="3"/>
    </row>
    <row r="62" spans="7:20" ht="12">
      <c r="G62" s="1"/>
      <c r="H62" s="1"/>
      <c r="I62" s="1"/>
      <c r="J62" s="1"/>
      <c r="K62" s="1"/>
      <c r="L62" s="1"/>
      <c r="M62" s="1"/>
      <c r="N62" s="3"/>
      <c r="T62" s="3"/>
    </row>
    <row r="63" spans="7:20" ht="12">
      <c r="G63" s="1"/>
      <c r="H63" s="1"/>
      <c r="I63" s="1"/>
      <c r="J63" s="1"/>
      <c r="K63" s="1"/>
      <c r="L63" s="1"/>
      <c r="M63" s="1"/>
      <c r="N63" s="3"/>
      <c r="T63" s="3"/>
    </row>
    <row r="64" spans="7:20" ht="12">
      <c r="G64" s="1"/>
      <c r="H64" s="1"/>
      <c r="I64" s="1"/>
      <c r="J64" s="1"/>
      <c r="K64" s="1"/>
      <c r="L64" s="1"/>
      <c r="M64" s="1"/>
      <c r="N64" s="3"/>
      <c r="T64" s="3"/>
    </row>
    <row r="65" spans="7:20" ht="12">
      <c r="G65" s="1"/>
      <c r="H65" s="1"/>
      <c r="I65" s="1"/>
      <c r="J65" s="1"/>
      <c r="K65" s="1"/>
      <c r="L65" s="1"/>
      <c r="M65" s="1"/>
      <c r="N65" s="3"/>
      <c r="T65" s="3"/>
    </row>
    <row r="66" spans="7:20" ht="12">
      <c r="G66" s="1"/>
      <c r="H66" s="1"/>
      <c r="I66" s="1"/>
      <c r="J66" s="1"/>
      <c r="K66" s="1"/>
      <c r="L66" s="1"/>
      <c r="M66" s="1"/>
      <c r="N66" s="3"/>
      <c r="T66" s="3"/>
    </row>
    <row r="67" spans="7:20" ht="12">
      <c r="G67" s="1"/>
      <c r="H67" s="1"/>
      <c r="I67" s="1"/>
      <c r="J67" s="1"/>
      <c r="K67" s="1"/>
      <c r="L67" s="1"/>
      <c r="M67" s="1"/>
      <c r="N67" s="3"/>
      <c r="T67" s="3"/>
    </row>
    <row r="68" spans="4:20" ht="12">
      <c r="D68" s="21"/>
      <c r="G68" s="1"/>
      <c r="H68" s="1"/>
      <c r="I68" s="1"/>
      <c r="J68" s="1"/>
      <c r="K68" s="1"/>
      <c r="L68" s="1"/>
      <c r="M68" s="1"/>
      <c r="N68" s="3"/>
      <c r="T68" s="3"/>
    </row>
    <row r="69" spans="2:20" ht="12">
      <c r="B69" s="18"/>
      <c r="C69" s="21"/>
      <c r="D69" s="3"/>
      <c r="G69" s="1"/>
      <c r="H69" s="1"/>
      <c r="I69" s="1"/>
      <c r="J69" s="1"/>
      <c r="K69" s="1"/>
      <c r="L69" s="1"/>
      <c r="M69" s="1"/>
      <c r="N69" s="3"/>
      <c r="T69" s="3"/>
    </row>
    <row r="70" spans="2:20" ht="12">
      <c r="B70" s="18"/>
      <c r="C70" s="3"/>
      <c r="D70" s="3"/>
      <c r="G70" s="1"/>
      <c r="H70" s="1"/>
      <c r="I70" s="1"/>
      <c r="J70" s="1"/>
      <c r="K70" s="1"/>
      <c r="L70" s="1"/>
      <c r="M70" s="1"/>
      <c r="N70" s="3"/>
      <c r="T70" s="3"/>
    </row>
    <row r="71" spans="2:20" ht="12">
      <c r="B71" s="18"/>
      <c r="C71" s="3"/>
      <c r="D71" s="3"/>
      <c r="G71" s="1"/>
      <c r="H71" s="1"/>
      <c r="I71" s="1"/>
      <c r="J71" s="1"/>
      <c r="K71" s="1"/>
      <c r="L71" s="1"/>
      <c r="M71" s="1"/>
      <c r="N71" s="3"/>
      <c r="T71" s="3"/>
    </row>
    <row r="72" spans="2:21" ht="12">
      <c r="B72" s="3"/>
      <c r="C72" s="3"/>
      <c r="D72" s="3"/>
      <c r="G72" s="1"/>
      <c r="H72" s="1"/>
      <c r="I72" s="1"/>
      <c r="J72" s="1"/>
      <c r="K72" s="1"/>
      <c r="L72" s="1"/>
      <c r="M72" s="1"/>
      <c r="N72" s="3"/>
      <c r="T72" s="3"/>
      <c r="U72" s="3"/>
    </row>
    <row r="73" spans="2:21" ht="12">
      <c r="B73" s="3"/>
      <c r="C73" s="3"/>
      <c r="D73" s="22"/>
      <c r="G73" s="1"/>
      <c r="H73" s="1"/>
      <c r="I73" s="1"/>
      <c r="J73" s="1"/>
      <c r="K73" s="1"/>
      <c r="L73" s="1"/>
      <c r="M73" s="1"/>
      <c r="O73" s="3"/>
      <c r="P73" s="3"/>
      <c r="Q73" s="3"/>
      <c r="R73" s="3"/>
      <c r="S73" s="3"/>
      <c r="T73" s="3"/>
      <c r="U73" s="3"/>
    </row>
    <row r="74" spans="2:21" ht="12">
      <c r="B74" s="3"/>
      <c r="C74" s="22"/>
      <c r="D74" s="3"/>
      <c r="G74" s="1"/>
      <c r="H74" s="1"/>
      <c r="I74" s="1"/>
      <c r="J74" s="1"/>
      <c r="K74" s="1"/>
      <c r="L74" s="1"/>
      <c r="M74" s="1"/>
      <c r="O74" s="3"/>
      <c r="P74" s="3"/>
      <c r="Q74" s="3"/>
      <c r="R74" s="3"/>
      <c r="S74" s="3"/>
      <c r="T74" s="3"/>
      <c r="U74" s="3"/>
    </row>
    <row r="75" spans="2:21" ht="12">
      <c r="B75" s="3"/>
      <c r="C75" s="3"/>
      <c r="D75" s="22"/>
      <c r="G75" s="1"/>
      <c r="H75" s="1"/>
      <c r="I75" s="1"/>
      <c r="J75" s="1"/>
      <c r="K75" s="1"/>
      <c r="L75" s="1"/>
      <c r="M75" s="1"/>
      <c r="O75" s="3"/>
      <c r="P75" s="3"/>
      <c r="Q75" s="3"/>
      <c r="R75" s="3"/>
      <c r="S75" s="3"/>
      <c r="T75" s="3"/>
      <c r="U75" s="3"/>
    </row>
    <row r="76" spans="2:23" ht="12">
      <c r="B76" s="3"/>
      <c r="C76" s="22"/>
      <c r="D76" s="22"/>
      <c r="G76" s="1"/>
      <c r="H76" s="1"/>
      <c r="I76" s="1"/>
      <c r="J76" s="1"/>
      <c r="K76" s="1"/>
      <c r="L76" s="1"/>
      <c r="M76" s="1"/>
      <c r="O76" s="3"/>
      <c r="P76" s="3"/>
      <c r="Q76" s="3"/>
      <c r="R76" s="3"/>
      <c r="S76" s="3"/>
      <c r="T76" s="3"/>
      <c r="U76" s="3"/>
      <c r="W76" s="3"/>
    </row>
    <row r="77" spans="2:23" ht="12">
      <c r="B77" s="3"/>
      <c r="C77" s="22"/>
      <c r="D77" s="22"/>
      <c r="G77" s="1"/>
      <c r="H77" s="1"/>
      <c r="I77" s="1"/>
      <c r="J77" s="1"/>
      <c r="K77" s="1"/>
      <c r="L77" s="1"/>
      <c r="M77" s="1"/>
      <c r="O77" s="3"/>
      <c r="P77" s="3"/>
      <c r="Q77" s="3"/>
      <c r="R77" s="3"/>
      <c r="S77" s="3"/>
      <c r="T77" s="3"/>
      <c r="U77" s="3"/>
      <c r="W77" s="3"/>
    </row>
    <row r="78" spans="2:23" ht="12">
      <c r="B78" s="3"/>
      <c r="C78" s="22"/>
      <c r="D78" s="22"/>
      <c r="G78" s="1"/>
      <c r="H78" s="1"/>
      <c r="I78" s="1"/>
      <c r="J78" s="1"/>
      <c r="K78" s="1"/>
      <c r="L78" s="1"/>
      <c r="M78" s="1"/>
      <c r="O78" s="3"/>
      <c r="P78" s="3"/>
      <c r="Q78" s="3"/>
      <c r="R78" s="3"/>
      <c r="S78" s="3"/>
      <c r="T78" s="3"/>
      <c r="U78" s="3"/>
      <c r="W78" s="3"/>
    </row>
    <row r="79" spans="2:23" ht="12">
      <c r="B79" s="3"/>
      <c r="C79" s="22"/>
      <c r="D79" s="22"/>
      <c r="G79" s="1"/>
      <c r="H79" s="1"/>
      <c r="I79" s="1"/>
      <c r="J79" s="1"/>
      <c r="K79" s="1"/>
      <c r="L79" s="1"/>
      <c r="M79" s="1"/>
      <c r="O79" s="3"/>
      <c r="P79" s="3"/>
      <c r="Q79" s="3"/>
      <c r="R79" s="3"/>
      <c r="S79" s="3"/>
      <c r="U79" s="3"/>
      <c r="W79" s="3"/>
    </row>
    <row r="80" spans="2:23" ht="12">
      <c r="B80" s="3"/>
      <c r="C80" s="22"/>
      <c r="D80" s="22"/>
      <c r="G80" s="1"/>
      <c r="H80" s="1"/>
      <c r="I80" s="1"/>
      <c r="J80" s="1"/>
      <c r="K80" s="1"/>
      <c r="L80" s="1"/>
      <c r="M80" s="1"/>
      <c r="O80" s="3"/>
      <c r="P80" s="3"/>
      <c r="Q80" s="3"/>
      <c r="R80" s="3"/>
      <c r="S80" s="3"/>
      <c r="U80" s="3"/>
      <c r="W80" s="3"/>
    </row>
    <row r="81" spans="2:23" ht="12">
      <c r="B81" s="3"/>
      <c r="C81" s="22"/>
      <c r="D81" s="22"/>
      <c r="G81" s="1"/>
      <c r="H81" s="1"/>
      <c r="I81" s="1"/>
      <c r="J81" s="1"/>
      <c r="K81" s="1"/>
      <c r="L81" s="1"/>
      <c r="M81" s="1"/>
      <c r="O81" s="3"/>
      <c r="P81" s="3"/>
      <c r="Q81" s="3"/>
      <c r="R81" s="3"/>
      <c r="S81" s="3"/>
      <c r="U81" s="3"/>
      <c r="W81" s="3"/>
    </row>
    <row r="82" spans="2:23" ht="12">
      <c r="B82" s="3"/>
      <c r="C82" s="22"/>
      <c r="D82" s="22"/>
      <c r="G82" s="1"/>
      <c r="H82" s="1"/>
      <c r="I82" s="1"/>
      <c r="J82" s="1"/>
      <c r="K82" s="1"/>
      <c r="L82" s="1"/>
      <c r="M82" s="1"/>
      <c r="O82" s="3"/>
      <c r="P82" s="3"/>
      <c r="Q82" s="3"/>
      <c r="R82" s="3"/>
      <c r="S82" s="3"/>
      <c r="U82" s="3"/>
      <c r="W82" s="3"/>
    </row>
    <row r="83" spans="2:23" ht="12">
      <c r="B83" s="3"/>
      <c r="C83" s="22"/>
      <c r="D83" s="22"/>
      <c r="G83" s="1"/>
      <c r="H83" s="1"/>
      <c r="I83" s="1"/>
      <c r="J83" s="1"/>
      <c r="K83" s="1"/>
      <c r="L83" s="1"/>
      <c r="M83" s="1"/>
      <c r="O83" s="3"/>
      <c r="P83" s="3"/>
      <c r="Q83" s="3"/>
      <c r="R83" s="3"/>
      <c r="S83" s="3"/>
      <c r="U83" s="3"/>
      <c r="W83" s="3"/>
    </row>
    <row r="84" spans="2:23" ht="12">
      <c r="B84" s="3"/>
      <c r="C84" s="22"/>
      <c r="D84" s="22"/>
      <c r="G84" s="1"/>
      <c r="H84" s="1"/>
      <c r="I84" s="1"/>
      <c r="J84" s="1"/>
      <c r="K84" s="1"/>
      <c r="L84" s="1"/>
      <c r="M84" s="1"/>
      <c r="O84" s="3"/>
      <c r="P84" s="3"/>
      <c r="Q84" s="3"/>
      <c r="R84" s="3"/>
      <c r="S84" s="3"/>
      <c r="U84" s="3"/>
      <c r="W84" s="3"/>
    </row>
    <row r="85" spans="2:23" ht="12">
      <c r="B85" s="3"/>
      <c r="C85" s="22"/>
      <c r="D85" s="22"/>
      <c r="G85" s="1"/>
      <c r="H85" s="1"/>
      <c r="I85" s="1"/>
      <c r="J85" s="1"/>
      <c r="K85" s="1"/>
      <c r="L85" s="1"/>
      <c r="M85" s="1"/>
      <c r="O85" s="3"/>
      <c r="P85" s="3"/>
      <c r="Q85" s="3"/>
      <c r="R85" s="3"/>
      <c r="S85" s="3"/>
      <c r="U85" s="3"/>
      <c r="W85" s="3"/>
    </row>
    <row r="86" spans="2:23" ht="12">
      <c r="B86" s="3"/>
      <c r="C86" s="22"/>
      <c r="D86" s="3"/>
      <c r="G86" s="1"/>
      <c r="H86" s="1"/>
      <c r="I86" s="1"/>
      <c r="J86" s="1"/>
      <c r="K86" s="1"/>
      <c r="L86" s="1"/>
      <c r="M86" s="1"/>
      <c r="O86" s="3"/>
      <c r="P86" s="3"/>
      <c r="Q86" s="3"/>
      <c r="R86" s="3"/>
      <c r="S86" s="3"/>
      <c r="U86" s="3"/>
      <c r="W86" s="3"/>
    </row>
    <row r="87" spans="2:25" ht="12">
      <c r="B87" s="3"/>
      <c r="C87" s="3"/>
      <c r="D87" s="22"/>
      <c r="G87" s="1"/>
      <c r="H87" s="1"/>
      <c r="I87" s="1"/>
      <c r="J87" s="1"/>
      <c r="K87" s="1"/>
      <c r="L87" s="1"/>
      <c r="M87" s="1"/>
      <c r="O87" s="3"/>
      <c r="P87" s="3"/>
      <c r="Q87" s="3"/>
      <c r="R87" s="3"/>
      <c r="S87" s="3"/>
      <c r="U87" s="3"/>
      <c r="W87" s="3"/>
      <c r="X87" s="3"/>
      <c r="Y87" s="3"/>
    </row>
    <row r="88" spans="2:25" ht="12">
      <c r="B88" s="3"/>
      <c r="C88" s="22"/>
      <c r="D88" s="22"/>
      <c r="G88" s="1"/>
      <c r="H88" s="1"/>
      <c r="I88" s="1"/>
      <c r="J88" s="1"/>
      <c r="K88" s="1"/>
      <c r="L88" s="1"/>
      <c r="M88" s="1"/>
      <c r="O88" s="3"/>
      <c r="P88" s="3"/>
      <c r="Q88" s="3"/>
      <c r="R88" s="3"/>
      <c r="S88" s="3"/>
      <c r="U88" s="3"/>
      <c r="W88" s="3"/>
      <c r="X88" s="3"/>
      <c r="Y88" s="3"/>
    </row>
    <row r="89" spans="2:25" ht="12">
      <c r="B89" s="3"/>
      <c r="C89" s="22"/>
      <c r="D89" s="3"/>
      <c r="G89" s="1"/>
      <c r="H89" s="1"/>
      <c r="I89" s="1"/>
      <c r="J89" s="1"/>
      <c r="K89" s="1"/>
      <c r="L89" s="1"/>
      <c r="M89" s="1"/>
      <c r="O89" s="3"/>
      <c r="P89" s="3"/>
      <c r="Q89" s="3"/>
      <c r="R89" s="3"/>
      <c r="S89" s="3"/>
      <c r="U89" s="3"/>
      <c r="W89" s="3"/>
      <c r="X89" s="3"/>
      <c r="Y89" s="3"/>
    </row>
    <row r="90" spans="2:25" ht="12">
      <c r="B90" s="3"/>
      <c r="C90" s="3"/>
      <c r="D90" s="3"/>
      <c r="G90" s="1"/>
      <c r="H90" s="1"/>
      <c r="I90" s="1"/>
      <c r="J90" s="1"/>
      <c r="K90" s="1"/>
      <c r="L90" s="1"/>
      <c r="M90" s="1"/>
      <c r="O90" s="3"/>
      <c r="P90" s="3"/>
      <c r="Q90" s="3"/>
      <c r="R90" s="3"/>
      <c r="S90" s="3"/>
      <c r="U90" s="3"/>
      <c r="W90" s="3"/>
      <c r="X90" s="3"/>
      <c r="Y90" s="3"/>
    </row>
    <row r="91" spans="2:25" ht="12">
      <c r="B91" s="3"/>
      <c r="C91" s="3"/>
      <c r="D91" s="3"/>
      <c r="G91" s="1"/>
      <c r="H91" s="1"/>
      <c r="I91" s="1"/>
      <c r="J91" s="1"/>
      <c r="K91" s="1"/>
      <c r="L91" s="1"/>
      <c r="M91" s="1"/>
      <c r="O91" s="3"/>
      <c r="P91" s="3"/>
      <c r="Q91" s="3"/>
      <c r="R91" s="3"/>
      <c r="S91" s="3"/>
      <c r="W91" s="3"/>
      <c r="X91" s="3"/>
      <c r="Y91" s="3"/>
    </row>
    <row r="92" spans="2:25" ht="12">
      <c r="B92" s="3"/>
      <c r="C92" s="3"/>
      <c r="D92" s="3"/>
      <c r="G92" s="1"/>
      <c r="H92" s="1"/>
      <c r="I92" s="1"/>
      <c r="J92" s="1"/>
      <c r="K92" s="1"/>
      <c r="L92" s="1"/>
      <c r="M92" s="1"/>
      <c r="W92" s="3"/>
      <c r="X92" s="3"/>
      <c r="Y92" s="3"/>
    </row>
    <row r="93" spans="2:25" ht="12">
      <c r="B93" s="3"/>
      <c r="C93" s="3"/>
      <c r="D93" s="3"/>
      <c r="G93" s="1"/>
      <c r="H93" s="1"/>
      <c r="I93" s="1"/>
      <c r="J93" s="1"/>
      <c r="K93" s="1"/>
      <c r="L93" s="1"/>
      <c r="M93" s="1"/>
      <c r="W93" s="3"/>
      <c r="X93" s="3"/>
      <c r="Y93" s="3"/>
    </row>
    <row r="94" spans="2:25" ht="12">
      <c r="B94" s="3"/>
      <c r="C94" s="3"/>
      <c r="D94" s="3"/>
      <c r="G94" s="1"/>
      <c r="H94" s="1"/>
      <c r="I94" s="1"/>
      <c r="J94" s="1"/>
      <c r="K94" s="1"/>
      <c r="L94" s="1"/>
      <c r="M94" s="1"/>
      <c r="W94" s="3"/>
      <c r="X94" s="3"/>
      <c r="Y94" s="3"/>
    </row>
    <row r="95" spans="2:25" ht="12">
      <c r="B95" s="3"/>
      <c r="C95" s="3"/>
      <c r="D95" s="3"/>
      <c r="G95" s="1"/>
      <c r="H95" s="1"/>
      <c r="I95" s="1"/>
      <c r="J95" s="1"/>
      <c r="K95" s="1"/>
      <c r="L95" s="1"/>
      <c r="M95" s="1"/>
      <c r="X95" s="3"/>
      <c r="Y95" s="3"/>
    </row>
    <row r="96" spans="2:25" ht="12">
      <c r="B96" s="3"/>
      <c r="C96" s="3"/>
      <c r="D96" s="3"/>
      <c r="G96" s="1"/>
      <c r="H96" s="1"/>
      <c r="I96" s="1"/>
      <c r="J96" s="1"/>
      <c r="K96" s="1"/>
      <c r="L96" s="1"/>
      <c r="M96" s="1"/>
      <c r="X96" s="3"/>
      <c r="Y96" s="3"/>
    </row>
    <row r="97" spans="2:25" ht="12">
      <c r="B97" s="3"/>
      <c r="C97" s="3"/>
      <c r="D97" s="3"/>
      <c r="G97" s="1"/>
      <c r="H97" s="1"/>
      <c r="I97" s="1"/>
      <c r="J97" s="1"/>
      <c r="K97" s="1"/>
      <c r="L97" s="1"/>
      <c r="M97" s="1"/>
      <c r="X97" s="3"/>
      <c r="Y97" s="3"/>
    </row>
    <row r="98" spans="2:25" ht="12">
      <c r="B98" s="3"/>
      <c r="C98" s="3"/>
      <c r="D98" s="3"/>
      <c r="G98" s="1"/>
      <c r="H98" s="1"/>
      <c r="I98" s="1"/>
      <c r="J98" s="1"/>
      <c r="K98" s="1"/>
      <c r="L98" s="1"/>
      <c r="M98" s="1"/>
      <c r="X98" s="3"/>
      <c r="Y98" s="3"/>
    </row>
    <row r="99" spans="2:25" ht="12">
      <c r="B99" s="3"/>
      <c r="C99" s="3"/>
      <c r="D99" s="3"/>
      <c r="G99" s="1"/>
      <c r="H99" s="1"/>
      <c r="I99" s="1"/>
      <c r="J99" s="1"/>
      <c r="K99" s="1"/>
      <c r="L99" s="1"/>
      <c r="M99" s="1"/>
      <c r="X99" s="3"/>
      <c r="Y99" s="3"/>
    </row>
    <row r="100" spans="2:25" ht="12">
      <c r="B100" s="3"/>
      <c r="C100" s="3"/>
      <c r="D100" s="3"/>
      <c r="G100" s="1"/>
      <c r="H100" s="1"/>
      <c r="I100" s="1"/>
      <c r="J100" s="1"/>
      <c r="K100" s="1"/>
      <c r="L100" s="1"/>
      <c r="M100" s="1"/>
      <c r="X100" s="3"/>
      <c r="Y100" s="3"/>
    </row>
    <row r="101" spans="2:25" ht="12">
      <c r="B101" s="3"/>
      <c r="C101" s="3"/>
      <c r="D101" s="3"/>
      <c r="G101" s="1"/>
      <c r="H101" s="1"/>
      <c r="I101" s="1"/>
      <c r="J101" s="1"/>
      <c r="K101" s="1"/>
      <c r="L101" s="1"/>
      <c r="M101" s="1"/>
      <c r="X101" s="3"/>
      <c r="Y101" s="3"/>
    </row>
    <row r="102" spans="2:25" ht="12">
      <c r="B102" s="3"/>
      <c r="C102" s="3"/>
      <c r="D102" s="3"/>
      <c r="G102" s="1"/>
      <c r="H102" s="1"/>
      <c r="I102" s="1"/>
      <c r="J102" s="1"/>
      <c r="K102" s="1"/>
      <c r="L102" s="1"/>
      <c r="M102" s="1"/>
      <c r="X102" s="3"/>
      <c r="Y102" s="3"/>
    </row>
    <row r="103" spans="2:25" ht="12">
      <c r="B103" s="3"/>
      <c r="C103" s="3"/>
      <c r="D103" s="3"/>
      <c r="G103" s="1"/>
      <c r="H103" s="1"/>
      <c r="I103" s="1"/>
      <c r="J103" s="1"/>
      <c r="K103" s="1"/>
      <c r="L103" s="1"/>
      <c r="M103" s="1"/>
      <c r="X103" s="3"/>
      <c r="Y103" s="3"/>
    </row>
    <row r="104" spans="2:25" ht="12">
      <c r="B104" s="3"/>
      <c r="C104" s="3"/>
      <c r="D104" s="3"/>
      <c r="G104" s="1"/>
      <c r="H104" s="1"/>
      <c r="I104" s="1"/>
      <c r="J104" s="1"/>
      <c r="K104" s="1"/>
      <c r="L104" s="1"/>
      <c r="M104" s="1"/>
      <c r="X104" s="3"/>
      <c r="Y104" s="3"/>
    </row>
    <row r="105" spans="2:25" ht="12">
      <c r="B105" s="3"/>
      <c r="C105" s="3"/>
      <c r="D105" s="3"/>
      <c r="G105" s="1"/>
      <c r="H105" s="1"/>
      <c r="I105" s="1"/>
      <c r="J105" s="1"/>
      <c r="K105" s="1"/>
      <c r="L105" s="1"/>
      <c r="M105" s="1"/>
      <c r="X105" s="3"/>
      <c r="Y105" s="3"/>
    </row>
    <row r="106" spans="2:13" ht="12">
      <c r="B106" s="3"/>
      <c r="C106" s="3"/>
      <c r="D106" s="3"/>
      <c r="G106" s="1"/>
      <c r="H106" s="1"/>
      <c r="I106" s="1"/>
      <c r="J106" s="1"/>
      <c r="K106" s="1"/>
      <c r="L106" s="1"/>
      <c r="M106" s="1"/>
    </row>
    <row r="107" spans="2:13" ht="12">
      <c r="B107" s="3"/>
      <c r="C107" s="3"/>
      <c r="D107" s="3"/>
      <c r="G107" s="1"/>
      <c r="H107" s="1"/>
      <c r="I107" s="1"/>
      <c r="J107" s="1"/>
      <c r="K107" s="1"/>
      <c r="L107" s="1"/>
      <c r="M107" s="1"/>
    </row>
    <row r="108" spans="2:13" ht="12">
      <c r="B108" s="3"/>
      <c r="C108" s="3"/>
      <c r="D108" s="3"/>
      <c r="G108" s="1"/>
      <c r="H108" s="1"/>
      <c r="I108" s="1"/>
      <c r="J108" s="1"/>
      <c r="K108" s="1"/>
      <c r="L108" s="1"/>
      <c r="M108" s="1"/>
    </row>
    <row r="109" spans="2:13" ht="12">
      <c r="B109" s="3"/>
      <c r="C109" s="3"/>
      <c r="D109" s="3"/>
      <c r="G109" s="1"/>
      <c r="H109" s="1"/>
      <c r="I109" s="1"/>
      <c r="J109" s="1"/>
      <c r="K109" s="1"/>
      <c r="L109" s="1"/>
      <c r="M109" s="1"/>
    </row>
    <row r="110" spans="2:13" ht="12">
      <c r="B110" s="3"/>
      <c r="C110" s="3"/>
      <c r="D110" s="3"/>
      <c r="G110" s="1"/>
      <c r="H110" s="1"/>
      <c r="I110" s="1"/>
      <c r="J110" s="1"/>
      <c r="K110" s="1"/>
      <c r="L110" s="1"/>
      <c r="M110" s="1"/>
    </row>
    <row r="111" spans="2:13" ht="12">
      <c r="B111" s="3"/>
      <c r="C111" s="3"/>
      <c r="D111" s="3"/>
      <c r="G111" s="1"/>
      <c r="H111" s="1"/>
      <c r="I111" s="1"/>
      <c r="J111" s="1"/>
      <c r="K111" s="1"/>
      <c r="L111" s="1"/>
      <c r="M111" s="1"/>
    </row>
    <row r="112" spans="2:13" ht="12">
      <c r="B112" s="3"/>
      <c r="C112" s="3"/>
      <c r="D112" s="3"/>
      <c r="G112" s="1"/>
      <c r="H112" s="1"/>
      <c r="I112" s="1"/>
      <c r="J112" s="1"/>
      <c r="K112" s="1"/>
      <c r="L112" s="1"/>
      <c r="M112" s="1"/>
    </row>
    <row r="113" spans="2:13" ht="12">
      <c r="B113" s="3"/>
      <c r="C113" s="3"/>
      <c r="D113" s="3"/>
      <c r="G113" s="1"/>
      <c r="H113" s="1"/>
      <c r="I113" s="1"/>
      <c r="J113" s="1"/>
      <c r="K113" s="1"/>
      <c r="L113" s="1"/>
      <c r="M113" s="1"/>
    </row>
    <row r="114" spans="2:13" ht="12">
      <c r="B114" s="3"/>
      <c r="C114" s="3"/>
      <c r="D114" s="3"/>
      <c r="G114" s="1"/>
      <c r="H114" s="1"/>
      <c r="I114" s="1"/>
      <c r="J114" s="1"/>
      <c r="K114" s="1"/>
      <c r="L114" s="1"/>
      <c r="M114" s="1"/>
    </row>
    <row r="115" spans="2:13" ht="12">
      <c r="B115" s="3"/>
      <c r="C115" s="3"/>
      <c r="D115" s="3"/>
      <c r="G115" s="1"/>
      <c r="H115" s="1"/>
      <c r="I115" s="1"/>
      <c r="J115" s="1"/>
      <c r="K115" s="1"/>
      <c r="L115" s="1"/>
      <c r="M115" s="1"/>
    </row>
    <row r="116" spans="2:13" ht="12">
      <c r="B116" s="3"/>
      <c r="C116" s="3"/>
      <c r="D116" s="3"/>
      <c r="G116" s="1"/>
      <c r="H116" s="1"/>
      <c r="I116" s="1"/>
      <c r="J116" s="1"/>
      <c r="K116" s="1"/>
      <c r="L116" s="1"/>
      <c r="M116" s="1"/>
    </row>
    <row r="117" spans="2:13" ht="12">
      <c r="B117" s="3"/>
      <c r="C117" s="3"/>
      <c r="D117" s="3"/>
      <c r="G117" s="1"/>
      <c r="H117" s="1"/>
      <c r="I117" s="1"/>
      <c r="J117" s="1"/>
      <c r="K117" s="1"/>
      <c r="L117" s="1"/>
      <c r="M117" s="1"/>
    </row>
    <row r="118" spans="2:13" ht="12">
      <c r="B118" s="3"/>
      <c r="C118" s="3"/>
      <c r="D118" s="3"/>
      <c r="G118" s="1"/>
      <c r="H118" s="1"/>
      <c r="I118" s="1"/>
      <c r="J118" s="1"/>
      <c r="K118" s="1"/>
      <c r="L118" s="1"/>
      <c r="M118" s="1"/>
    </row>
    <row r="119" spans="2:13" ht="12">
      <c r="B119" s="3"/>
      <c r="C119" s="3"/>
      <c r="D119" s="3"/>
      <c r="G119" s="1"/>
      <c r="H119" s="1"/>
      <c r="I119" s="1"/>
      <c r="J119" s="1"/>
      <c r="K119" s="1"/>
      <c r="L119" s="1"/>
      <c r="M119" s="1"/>
    </row>
    <row r="120" spans="2:13" ht="12">
      <c r="B120" s="3"/>
      <c r="C120" s="3"/>
      <c r="D120" s="3"/>
      <c r="G120" s="1"/>
      <c r="H120" s="1"/>
      <c r="I120" s="1"/>
      <c r="J120" s="1"/>
      <c r="K120" s="1"/>
      <c r="L120" s="1"/>
      <c r="M120" s="1"/>
    </row>
    <row r="121" spans="2:22" ht="12">
      <c r="B121" s="3"/>
      <c r="C121" s="3"/>
      <c r="D121" s="3"/>
      <c r="G121" s="1"/>
      <c r="H121" s="1"/>
      <c r="I121" s="1"/>
      <c r="J121" s="1"/>
      <c r="K121" s="1"/>
      <c r="L121" s="1"/>
      <c r="M121" s="1"/>
      <c r="V121" s="3"/>
    </row>
    <row r="122" spans="2:22" ht="12">
      <c r="B122" s="3"/>
      <c r="C122" s="3"/>
      <c r="D122" s="3"/>
      <c r="G122" s="1"/>
      <c r="H122" s="1"/>
      <c r="I122" s="1"/>
      <c r="J122" s="1"/>
      <c r="K122" s="1"/>
      <c r="L122" s="1"/>
      <c r="M122" s="1"/>
      <c r="V122" s="3"/>
    </row>
    <row r="123" spans="2:22" ht="12">
      <c r="B123" s="3"/>
      <c r="C123" s="3"/>
      <c r="D123" s="3"/>
      <c r="G123" s="1"/>
      <c r="H123" s="1"/>
      <c r="I123" s="1"/>
      <c r="J123" s="1"/>
      <c r="K123" s="1"/>
      <c r="L123" s="1"/>
      <c r="M123" s="1"/>
      <c r="V123" s="3"/>
    </row>
    <row r="124" spans="2:22" ht="12">
      <c r="B124" s="3"/>
      <c r="C124" s="3"/>
      <c r="D124" s="3"/>
      <c r="G124" s="1"/>
      <c r="H124" s="1"/>
      <c r="I124" s="1"/>
      <c r="J124" s="1"/>
      <c r="K124" s="1"/>
      <c r="L124" s="1"/>
      <c r="M124" s="1"/>
      <c r="V124" s="3"/>
    </row>
    <row r="125" spans="2:22" ht="12">
      <c r="B125" s="3"/>
      <c r="C125" s="3"/>
      <c r="D125" s="3"/>
      <c r="G125" s="1"/>
      <c r="H125" s="1"/>
      <c r="I125" s="1"/>
      <c r="J125" s="1"/>
      <c r="K125" s="1"/>
      <c r="L125" s="1"/>
      <c r="M125" s="1"/>
      <c r="V125" s="3"/>
    </row>
    <row r="126" spans="2:22" ht="12">
      <c r="B126" s="3"/>
      <c r="C126" s="3"/>
      <c r="D126" s="3"/>
      <c r="G126" s="1"/>
      <c r="H126" s="1"/>
      <c r="I126" s="1"/>
      <c r="J126" s="1"/>
      <c r="K126" s="1"/>
      <c r="L126" s="1"/>
      <c r="M126" s="1"/>
      <c r="V126" s="3"/>
    </row>
    <row r="127" spans="2:22" ht="12">
      <c r="B127" s="3"/>
      <c r="C127" s="3"/>
      <c r="D127" s="9"/>
      <c r="G127" s="1"/>
      <c r="H127" s="1"/>
      <c r="I127" s="1"/>
      <c r="J127" s="1"/>
      <c r="K127" s="1"/>
      <c r="L127" s="1"/>
      <c r="M127" s="1"/>
      <c r="V127" s="3"/>
    </row>
    <row r="128" spans="2:22" ht="12">
      <c r="B128" s="3"/>
      <c r="C128" s="9"/>
      <c r="D128" s="3"/>
      <c r="G128" s="1"/>
      <c r="H128" s="1"/>
      <c r="I128" s="1"/>
      <c r="J128" s="1"/>
      <c r="K128" s="1"/>
      <c r="L128" s="1"/>
      <c r="M128" s="1"/>
      <c r="V128" s="3"/>
    </row>
    <row r="129" spans="2:22" ht="12">
      <c r="B129" s="3"/>
      <c r="C129" s="3"/>
      <c r="D129" s="3"/>
      <c r="G129" s="1"/>
      <c r="H129" s="1"/>
      <c r="I129" s="1"/>
      <c r="J129" s="1"/>
      <c r="K129" s="1"/>
      <c r="L129" s="1"/>
      <c r="M129" s="1"/>
      <c r="V129" s="3"/>
    </row>
    <row r="130" spans="2:22" ht="12">
      <c r="B130" s="3"/>
      <c r="C130" s="3"/>
      <c r="D130" s="3"/>
      <c r="G130" s="1"/>
      <c r="H130" s="1"/>
      <c r="I130" s="1"/>
      <c r="J130" s="1"/>
      <c r="K130" s="1"/>
      <c r="L130" s="1"/>
      <c r="M130" s="1"/>
      <c r="V130" s="3"/>
    </row>
    <row r="131" spans="2:22" ht="12">
      <c r="B131" s="3"/>
      <c r="C131" s="3"/>
      <c r="D131" s="3"/>
      <c r="G131" s="1"/>
      <c r="H131" s="1"/>
      <c r="I131" s="1"/>
      <c r="J131" s="1"/>
      <c r="K131" s="1"/>
      <c r="L131" s="1"/>
      <c r="M131" s="1"/>
      <c r="V131" s="3"/>
    </row>
    <row r="132" spans="2:22" ht="12">
      <c r="B132" s="3"/>
      <c r="C132" s="3"/>
      <c r="D132" s="3"/>
      <c r="G132" s="1"/>
      <c r="H132" s="1"/>
      <c r="I132" s="1"/>
      <c r="J132" s="1"/>
      <c r="K132" s="1"/>
      <c r="L132" s="1"/>
      <c r="M132" s="1"/>
      <c r="V132" s="3"/>
    </row>
    <row r="133" spans="2:22" ht="12">
      <c r="B133" s="3"/>
      <c r="C133" s="3"/>
      <c r="D133" s="3"/>
      <c r="G133" s="1"/>
      <c r="H133" s="1"/>
      <c r="I133" s="1"/>
      <c r="J133" s="1"/>
      <c r="K133" s="1"/>
      <c r="L133" s="1"/>
      <c r="M133" s="1"/>
      <c r="V133" s="3"/>
    </row>
    <row r="134" spans="2:22" ht="12">
      <c r="B134" s="3"/>
      <c r="C134" s="3"/>
      <c r="D134" s="3"/>
      <c r="G134" s="1"/>
      <c r="H134" s="1"/>
      <c r="I134" s="1"/>
      <c r="J134" s="1"/>
      <c r="K134" s="1"/>
      <c r="L134" s="1"/>
      <c r="M134" s="1"/>
      <c r="V134" s="3"/>
    </row>
    <row r="135" spans="2:22" ht="12">
      <c r="B135" s="3"/>
      <c r="C135" s="3"/>
      <c r="D135" s="3"/>
      <c r="G135" s="1"/>
      <c r="H135" s="1"/>
      <c r="I135" s="1"/>
      <c r="J135" s="1"/>
      <c r="K135" s="1"/>
      <c r="L135" s="1"/>
      <c r="M135" s="1"/>
      <c r="V135" s="3"/>
    </row>
    <row r="136" spans="2:22" ht="12">
      <c r="B136" s="3"/>
      <c r="C136" s="3"/>
      <c r="D136" s="3"/>
      <c r="G136" s="1"/>
      <c r="H136" s="1"/>
      <c r="I136" s="1"/>
      <c r="J136" s="1"/>
      <c r="K136" s="1"/>
      <c r="L136" s="1"/>
      <c r="M136" s="1"/>
      <c r="V136" s="3"/>
    </row>
    <row r="137" spans="2:22" ht="12">
      <c r="B137" s="3"/>
      <c r="C137" s="3"/>
      <c r="D137" s="3"/>
      <c r="G137" s="1"/>
      <c r="H137" s="1"/>
      <c r="I137" s="1"/>
      <c r="J137" s="1"/>
      <c r="K137" s="1"/>
      <c r="L137" s="1"/>
      <c r="M137" s="1"/>
      <c r="V137" s="3"/>
    </row>
    <row r="138" spans="2:22" ht="12">
      <c r="B138" s="3"/>
      <c r="C138" s="3"/>
      <c r="D138" s="3"/>
      <c r="G138" s="1"/>
      <c r="H138" s="1"/>
      <c r="I138" s="1"/>
      <c r="J138" s="1"/>
      <c r="K138" s="1"/>
      <c r="L138" s="1"/>
      <c r="M138" s="1"/>
      <c r="V138" s="3"/>
    </row>
    <row r="139" spans="2:22" ht="12">
      <c r="B139" s="3"/>
      <c r="C139" s="3"/>
      <c r="G139" s="1"/>
      <c r="H139" s="1"/>
      <c r="I139" s="1"/>
      <c r="J139" s="1"/>
      <c r="K139" s="1"/>
      <c r="L139" s="1"/>
      <c r="M139" s="1"/>
      <c r="V139" s="3"/>
    </row>
    <row r="140" spans="7:13" ht="12">
      <c r="G140" s="1"/>
      <c r="H140" s="1"/>
      <c r="I140" s="1"/>
      <c r="J140" s="1"/>
      <c r="K140" s="1"/>
      <c r="L140" s="1"/>
      <c r="M140" s="1"/>
    </row>
    <row r="141" spans="7:13" ht="12">
      <c r="G141" s="1"/>
      <c r="H141" s="1"/>
      <c r="I141" s="1"/>
      <c r="J141" s="1"/>
      <c r="K141" s="1"/>
      <c r="L141" s="1"/>
      <c r="M141" s="1"/>
    </row>
    <row r="142" spans="7:13" ht="12">
      <c r="G142" s="1"/>
      <c r="H142" s="1"/>
      <c r="I142" s="1"/>
      <c r="J142" s="1"/>
      <c r="K142" s="1"/>
      <c r="L142" s="1"/>
      <c r="M142" s="1"/>
    </row>
    <row r="143" spans="7:13" ht="12">
      <c r="G143" s="1"/>
      <c r="H143" s="1"/>
      <c r="I143" s="1"/>
      <c r="J143" s="1"/>
      <c r="K143" s="1"/>
      <c r="L143" s="1"/>
      <c r="M143" s="1"/>
    </row>
    <row r="144" spans="7:13" ht="12">
      <c r="G144" s="1"/>
      <c r="H144" s="1"/>
      <c r="I144" s="1"/>
      <c r="J144" s="1"/>
      <c r="K144" s="1"/>
      <c r="L144" s="1"/>
      <c r="M144" s="1"/>
    </row>
    <row r="145" spans="7:13" ht="12">
      <c r="G145" s="1"/>
      <c r="H145" s="1"/>
      <c r="I145" s="1"/>
      <c r="J145" s="1"/>
      <c r="K145" s="1"/>
      <c r="L145" s="1"/>
      <c r="M145" s="1"/>
    </row>
    <row r="146" spans="7:13" ht="12">
      <c r="G146" s="1"/>
      <c r="H146" s="1"/>
      <c r="I146" s="1"/>
      <c r="J146" s="1"/>
      <c r="K146" s="1"/>
      <c r="L146" s="1"/>
      <c r="M146" s="1"/>
    </row>
    <row r="147" spans="7:13" ht="12">
      <c r="G147" s="1"/>
      <c r="H147" s="1"/>
      <c r="I147" s="1"/>
      <c r="J147" s="1"/>
      <c r="K147" s="1"/>
      <c r="L147" s="1"/>
      <c r="M147" s="1"/>
    </row>
    <row r="148" spans="7:13" ht="12">
      <c r="G148" s="1"/>
      <c r="H148" s="1"/>
      <c r="I148" s="1"/>
      <c r="J148" s="1"/>
      <c r="K148" s="1"/>
      <c r="L148" s="1"/>
      <c r="M148" s="1"/>
    </row>
  </sheetData>
  <sheetProtection password="E795" sheet="1" objects="1" scenarios="1" selectLockedCells="1"/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BT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50390625" style="24" bestFit="1" customWidth="1"/>
    <col min="2" max="2" width="12.00390625" style="24" bestFit="1" customWidth="1"/>
    <col min="3" max="3" width="17.00390625" style="24" customWidth="1"/>
    <col min="4" max="4" width="26.125" style="24" customWidth="1"/>
    <col min="5" max="5" width="9.25390625" style="24" bestFit="1" customWidth="1"/>
    <col min="6" max="6" width="13.625" style="24" bestFit="1" customWidth="1"/>
    <col min="7" max="7" width="11.25390625" style="24" bestFit="1" customWidth="1"/>
    <col min="8" max="8" width="21.75390625" style="24" bestFit="1" customWidth="1"/>
    <col min="9" max="9" width="11.25390625" style="24" bestFit="1" customWidth="1"/>
    <col min="10" max="10" width="7.50390625" style="24" bestFit="1" customWidth="1"/>
    <col min="11" max="11" width="8.75390625" style="24" customWidth="1"/>
    <col min="12" max="12" width="3.75390625" style="24" bestFit="1" customWidth="1"/>
    <col min="13" max="13" width="13.25390625" style="24" bestFit="1" customWidth="1"/>
    <col min="14" max="14" width="7.125" style="24" bestFit="1" customWidth="1"/>
    <col min="15" max="15" width="3.75390625" style="24" bestFit="1" customWidth="1"/>
    <col min="16" max="16" width="10.00390625" style="24" bestFit="1" customWidth="1"/>
    <col min="17" max="17" width="4.00390625" style="24" bestFit="1" customWidth="1"/>
    <col min="18" max="18" width="4.25390625" style="24" bestFit="1" customWidth="1"/>
    <col min="19" max="19" width="3.00390625" style="24" bestFit="1" customWidth="1"/>
    <col min="20" max="20" width="15.50390625" style="24" bestFit="1" customWidth="1"/>
    <col min="21" max="21" width="4.00390625" style="24" bestFit="1" customWidth="1"/>
    <col min="22" max="22" width="43.50390625" style="24" bestFit="1" customWidth="1"/>
    <col min="23" max="23" width="4.00390625" style="24" bestFit="1" customWidth="1"/>
    <col min="24" max="24" width="43.50390625" style="24" bestFit="1" customWidth="1"/>
    <col min="25" max="25" width="4.00390625" style="24" bestFit="1" customWidth="1"/>
    <col min="26" max="26" width="28.625" style="24" customWidth="1"/>
    <col min="27" max="27" width="4.00390625" style="24" bestFit="1" customWidth="1"/>
    <col min="28" max="28" width="36.00390625" style="24" customWidth="1"/>
    <col min="29" max="29" width="3.00390625" style="24" bestFit="1" customWidth="1"/>
    <col min="30" max="30" width="18.25390625" style="24" bestFit="1" customWidth="1"/>
    <col min="31" max="31" width="3.00390625" style="24" bestFit="1" customWidth="1"/>
    <col min="32" max="32" width="7.00390625" style="24" bestFit="1" customWidth="1"/>
    <col min="33" max="33" width="4.00390625" style="24" bestFit="1" customWidth="1"/>
    <col min="34" max="34" width="3.00390625" style="24" bestFit="1" customWidth="1"/>
    <col min="35" max="35" width="4.00390625" style="24" bestFit="1" customWidth="1"/>
    <col min="36" max="37" width="3.00390625" style="24" bestFit="1" customWidth="1"/>
    <col min="38" max="39" width="13.625" style="24" bestFit="1" customWidth="1"/>
    <col min="40" max="41" width="12.25390625" style="24" bestFit="1" customWidth="1"/>
    <col min="42" max="49" width="1.37890625" style="24" customWidth="1"/>
    <col min="50" max="50" width="7.50390625" style="28" customWidth="1"/>
    <col min="51" max="54" width="6.875" style="24" customWidth="1"/>
    <col min="55" max="55" width="8.625" style="24" customWidth="1"/>
    <col min="56" max="57" width="9.375" style="24" customWidth="1"/>
    <col min="58" max="58" width="9.125" style="24" customWidth="1"/>
    <col min="59" max="59" width="13.75390625" style="24" bestFit="1" customWidth="1"/>
    <col min="60" max="60" width="5.375" style="24" customWidth="1"/>
    <col min="61" max="61" width="4.25390625" style="31" bestFit="1" customWidth="1"/>
    <col min="62" max="62" width="4.125" style="31" customWidth="1"/>
    <col min="63" max="64" width="1.75390625" style="31" customWidth="1"/>
    <col min="65" max="65" width="11.00390625" style="31" bestFit="1" customWidth="1"/>
    <col min="66" max="66" width="5.00390625" style="31" bestFit="1" customWidth="1"/>
    <col min="67" max="67" width="14.25390625" style="31" bestFit="1" customWidth="1"/>
    <col min="68" max="68" width="9.00390625" style="24" customWidth="1"/>
    <col min="69" max="16384" width="8.875" style="24" customWidth="1"/>
  </cols>
  <sheetData>
    <row r="1" spans="1:66" ht="12.75">
      <c r="A1" s="23"/>
      <c r="E1" s="24" t="s">
        <v>84</v>
      </c>
      <c r="F1" s="24" t="s">
        <v>85</v>
      </c>
      <c r="G1" s="24" t="s">
        <v>117</v>
      </c>
      <c r="H1" s="23" t="s">
        <v>88</v>
      </c>
      <c r="I1" s="24">
        <v>2</v>
      </c>
      <c r="J1" s="24" t="s">
        <v>89</v>
      </c>
      <c r="N1" s="25"/>
      <c r="O1" s="25"/>
      <c r="P1" s="25"/>
      <c r="Q1" s="25"/>
      <c r="R1" s="26" t="s">
        <v>22</v>
      </c>
      <c r="S1" s="25"/>
      <c r="T1" s="26" t="s">
        <v>37</v>
      </c>
      <c r="U1" s="26"/>
      <c r="V1" s="27" t="s">
        <v>0</v>
      </c>
      <c r="W1" s="27"/>
      <c r="X1" s="27" t="s">
        <v>118</v>
      </c>
      <c r="Y1" s="26"/>
      <c r="Z1" s="26" t="s">
        <v>47</v>
      </c>
      <c r="AA1" s="26"/>
      <c r="AB1" s="26" t="s">
        <v>39</v>
      </c>
      <c r="AC1" s="26"/>
      <c r="AD1" s="26" t="s">
        <v>49</v>
      </c>
      <c r="AE1" s="25"/>
      <c r="AF1" s="25"/>
      <c r="AG1" s="25"/>
      <c r="AH1" s="25"/>
      <c r="AI1" s="25"/>
      <c r="AJ1" s="25"/>
      <c r="AK1" s="25"/>
      <c r="AL1" s="25" t="s">
        <v>48</v>
      </c>
      <c r="AM1" s="25" t="s">
        <v>50</v>
      </c>
      <c r="AN1" s="24" t="s">
        <v>51</v>
      </c>
      <c r="AO1" s="25" t="s">
        <v>1</v>
      </c>
      <c r="BI1" s="29"/>
      <c r="BJ1" s="30"/>
      <c r="BK1" s="30"/>
      <c r="BL1" s="30"/>
      <c r="BM1" s="30"/>
      <c r="BN1" s="30"/>
    </row>
    <row r="2" spans="2:67" ht="12.75">
      <c r="B2" s="32" t="s">
        <v>108</v>
      </c>
      <c r="C2" s="32">
        <v>100</v>
      </c>
      <c r="F2" s="24" t="s">
        <v>86</v>
      </c>
      <c r="G2" s="24" t="s">
        <v>119</v>
      </c>
      <c r="I2" s="23" t="str">
        <f>IF(I1=0,"0",IF(I1=1,"0.0",IF(I1=2,"0.00",IF(I1=3,"0.000"))))</f>
        <v>0.00</v>
      </c>
      <c r="K2" s="33"/>
      <c r="M2" s="33" t="s">
        <v>40</v>
      </c>
      <c r="N2" s="24" t="s">
        <v>44</v>
      </c>
      <c r="O2" s="25">
        <v>8</v>
      </c>
      <c r="P2" s="33" t="str">
        <f>D19</f>
        <v>測点名</v>
      </c>
      <c r="Q2" s="25">
        <v>62</v>
      </c>
      <c r="R2" s="33">
        <f>E19</f>
        <v>7</v>
      </c>
      <c r="S2" s="25">
        <v>6</v>
      </c>
      <c r="T2" s="33" t="str">
        <f>F19</f>
        <v>CONTINUOUS</v>
      </c>
      <c r="U2" s="25">
        <v>10</v>
      </c>
      <c r="V2" s="34" t="s">
        <v>66</v>
      </c>
      <c r="W2" s="25">
        <v>20</v>
      </c>
      <c r="X2" s="35" t="s">
        <v>67</v>
      </c>
      <c r="Y2" s="25">
        <v>40</v>
      </c>
      <c r="Z2" s="36">
        <f>ROUND(I19,2)</f>
        <v>0.35</v>
      </c>
      <c r="AA2" s="25">
        <v>41</v>
      </c>
      <c r="AB2" s="33">
        <f>ROUND(2!J19,1)</f>
        <v>1</v>
      </c>
      <c r="AC2" s="25">
        <v>1</v>
      </c>
      <c r="AD2" s="37" t="s">
        <v>68</v>
      </c>
      <c r="AE2" s="25">
        <v>7</v>
      </c>
      <c r="AF2" s="25" t="s">
        <v>46</v>
      </c>
      <c r="AG2" s="25">
        <v>50</v>
      </c>
      <c r="AH2" s="25">
        <v>0</v>
      </c>
      <c r="AI2" s="25">
        <v>51</v>
      </c>
      <c r="AJ2" s="25">
        <v>0</v>
      </c>
      <c r="AK2" s="25">
        <v>0</v>
      </c>
      <c r="AL2" s="36">
        <f>ROUND(5,2)</f>
        <v>5</v>
      </c>
      <c r="BI2" s="38"/>
      <c r="BJ2" s="38"/>
      <c r="BK2" s="38"/>
      <c r="BL2" s="38"/>
      <c r="BM2" s="39"/>
      <c r="BN2" s="39"/>
      <c r="BO2" s="39"/>
    </row>
    <row r="3" spans="2:72" ht="14.25">
      <c r="B3" s="23" t="s">
        <v>109</v>
      </c>
      <c r="C3" s="24">
        <v>100</v>
      </c>
      <c r="F3" s="24" t="s">
        <v>87</v>
      </c>
      <c r="G3" s="24" t="s">
        <v>120</v>
      </c>
      <c r="K3" s="33"/>
      <c r="M3" s="33" t="s">
        <v>121</v>
      </c>
      <c r="N3" s="25" t="s">
        <v>44</v>
      </c>
      <c r="O3" s="25">
        <v>8</v>
      </c>
      <c r="P3" s="33" t="str">
        <f>D20</f>
        <v>GH</v>
      </c>
      <c r="Q3" s="25">
        <v>62</v>
      </c>
      <c r="R3" s="33">
        <f>E20</f>
        <v>7</v>
      </c>
      <c r="S3" s="25">
        <v>6</v>
      </c>
      <c r="T3" s="33" t="str">
        <f>F20</f>
        <v>CONTINUOUS</v>
      </c>
      <c r="U3" s="25">
        <v>10</v>
      </c>
      <c r="V3" s="34" t="s">
        <v>122</v>
      </c>
      <c r="W3" s="25">
        <v>20</v>
      </c>
      <c r="X3" s="35" t="s">
        <v>123</v>
      </c>
      <c r="Y3" s="25">
        <v>40</v>
      </c>
      <c r="Z3" s="36">
        <f>ROUND(I20,2)</f>
        <v>0.25</v>
      </c>
      <c r="AA3" s="25">
        <v>41</v>
      </c>
      <c r="AB3" s="33">
        <f>ROUND(J20,1)</f>
        <v>1</v>
      </c>
      <c r="AC3" s="25">
        <v>1</v>
      </c>
      <c r="AD3" s="37" t="s">
        <v>124</v>
      </c>
      <c r="AE3" s="25">
        <v>7</v>
      </c>
      <c r="AF3" s="25" t="s">
        <v>46</v>
      </c>
      <c r="AG3" s="25">
        <v>50</v>
      </c>
      <c r="AH3" s="25">
        <v>0</v>
      </c>
      <c r="AI3" s="25">
        <v>51</v>
      </c>
      <c r="AJ3" s="25">
        <v>0</v>
      </c>
      <c r="AK3" s="25">
        <v>0</v>
      </c>
      <c r="AL3" s="36">
        <f>ROUND(4.5,2)</f>
        <v>4.5</v>
      </c>
      <c r="AY3" s="40"/>
      <c r="AZ3" s="40"/>
      <c r="BA3" s="41" t="s">
        <v>125</v>
      </c>
      <c r="BB3" s="40"/>
      <c r="BC3" s="40"/>
      <c r="BD3" s="40"/>
      <c r="BE3" s="40"/>
      <c r="BF3" s="40"/>
      <c r="BG3" s="40"/>
      <c r="BH3" s="40"/>
      <c r="BI3" s="30"/>
      <c r="BJ3" s="30"/>
      <c r="BK3" s="30"/>
      <c r="BL3" s="30"/>
      <c r="BM3" s="38"/>
      <c r="BN3" s="38"/>
      <c r="BO3" s="38"/>
      <c r="BP3" s="40"/>
      <c r="BQ3" s="40"/>
      <c r="BR3" s="40"/>
      <c r="BS3" s="40"/>
      <c r="BT3" s="40"/>
    </row>
    <row r="4" spans="2:72" ht="12.75">
      <c r="B4" s="23" t="s">
        <v>126</v>
      </c>
      <c r="C4" s="24">
        <f>C2/C3</f>
        <v>1</v>
      </c>
      <c r="D4" s="24" t="s">
        <v>110</v>
      </c>
      <c r="G4" s="24" t="str">
        <f>"&lt;&gt;"&amp;G3&amp;"*"</f>
        <v>&lt;&gt;X*</v>
      </c>
      <c r="K4" s="33"/>
      <c r="M4" s="33" t="s">
        <v>127</v>
      </c>
      <c r="N4" s="25" t="s">
        <v>44</v>
      </c>
      <c r="O4" s="25">
        <v>8</v>
      </c>
      <c r="P4" s="33" t="str">
        <f>D20</f>
        <v>GH</v>
      </c>
      <c r="Q4" s="25">
        <v>62</v>
      </c>
      <c r="R4" s="33">
        <f>E20</f>
        <v>7</v>
      </c>
      <c r="S4" s="25">
        <v>6</v>
      </c>
      <c r="T4" s="33" t="str">
        <f>F20</f>
        <v>CONTINUOUS</v>
      </c>
      <c r="U4" s="25">
        <v>10</v>
      </c>
      <c r="V4" s="34" t="s">
        <v>128</v>
      </c>
      <c r="W4" s="25">
        <v>20</v>
      </c>
      <c r="X4" s="35" t="s">
        <v>129</v>
      </c>
      <c r="Y4" s="25">
        <v>40</v>
      </c>
      <c r="Z4" s="36">
        <f>ROUND(I20,2)</f>
        <v>0.25</v>
      </c>
      <c r="AA4" s="25">
        <v>41</v>
      </c>
      <c r="AB4" s="33">
        <f>ROUND(J20,1)</f>
        <v>1</v>
      </c>
      <c r="AC4" s="25">
        <v>1</v>
      </c>
      <c r="AD4" s="37" t="s">
        <v>130</v>
      </c>
      <c r="AE4" s="25">
        <v>7</v>
      </c>
      <c r="AF4" s="25" t="s">
        <v>46</v>
      </c>
      <c r="AG4" s="25">
        <v>50</v>
      </c>
      <c r="AH4" s="25">
        <v>0</v>
      </c>
      <c r="AI4" s="25">
        <v>51</v>
      </c>
      <c r="AJ4" s="25">
        <v>0</v>
      </c>
      <c r="AK4" s="25">
        <v>0</v>
      </c>
      <c r="AL4" s="36">
        <f>ROUND(4,2)</f>
        <v>4</v>
      </c>
      <c r="AX4" s="42" t="s">
        <v>56</v>
      </c>
      <c r="AY4" s="43"/>
      <c r="AZ4" s="43"/>
      <c r="BA4" s="43"/>
      <c r="BB4" s="43"/>
      <c r="BC4" s="43" t="s">
        <v>56</v>
      </c>
      <c r="BD4" s="43"/>
      <c r="BE4" s="43"/>
      <c r="BF4" s="43" t="s">
        <v>56</v>
      </c>
      <c r="BG4" s="43"/>
      <c r="BH4" s="43" t="s">
        <v>56</v>
      </c>
      <c r="BI4" s="30"/>
      <c r="BJ4" s="30"/>
      <c r="BK4" s="30"/>
      <c r="BL4" s="30"/>
      <c r="BM4" s="30"/>
      <c r="BN4" s="44"/>
      <c r="BO4" s="45"/>
      <c r="BP4" s="43"/>
      <c r="BQ4" s="43"/>
      <c r="BR4" s="43"/>
      <c r="BS4" s="43"/>
      <c r="BT4" s="43"/>
    </row>
    <row r="5" spans="8:72" ht="13.5" thickBot="1">
      <c r="H5" s="24" t="s">
        <v>101</v>
      </c>
      <c r="K5" s="33"/>
      <c r="M5" s="33" t="s">
        <v>131</v>
      </c>
      <c r="N5" s="25" t="s">
        <v>44</v>
      </c>
      <c r="O5" s="25">
        <v>8</v>
      </c>
      <c r="P5" s="33" t="str">
        <f>D26</f>
        <v>DL</v>
      </c>
      <c r="Q5" s="25">
        <v>62</v>
      </c>
      <c r="R5" s="33">
        <f>E26</f>
        <v>15</v>
      </c>
      <c r="S5" s="25">
        <v>6</v>
      </c>
      <c r="T5" s="33" t="str">
        <f>F26</f>
        <v>CONTINUOUS</v>
      </c>
      <c r="U5" s="25">
        <v>10</v>
      </c>
      <c r="V5" s="35" t="s">
        <v>132</v>
      </c>
      <c r="W5" s="25">
        <v>20</v>
      </c>
      <c r="X5" s="37" t="s">
        <v>133</v>
      </c>
      <c r="Y5" s="25">
        <v>40</v>
      </c>
      <c r="Z5" s="36">
        <f>ROUND(I26,2)</f>
        <v>0.5</v>
      </c>
      <c r="AA5" s="25">
        <v>41</v>
      </c>
      <c r="AB5" s="33">
        <f>ROUND(J26,1)</f>
        <v>1</v>
      </c>
      <c r="AC5" s="25">
        <v>1</v>
      </c>
      <c r="AD5" s="46" t="s">
        <v>134</v>
      </c>
      <c r="AE5" s="25">
        <v>7</v>
      </c>
      <c r="AF5" s="25" t="s">
        <v>46</v>
      </c>
      <c r="AG5" s="25">
        <v>50</v>
      </c>
      <c r="AH5" s="25">
        <v>0</v>
      </c>
      <c r="AI5" s="25">
        <v>51</v>
      </c>
      <c r="AJ5" s="25">
        <v>0</v>
      </c>
      <c r="AK5" s="25">
        <v>0</v>
      </c>
      <c r="AL5" s="25"/>
      <c r="AM5" s="47">
        <f>ROUND(10/2,1)</f>
        <v>5</v>
      </c>
      <c r="AN5" s="46" t="s">
        <v>134</v>
      </c>
      <c r="AO5" s="46" t="s">
        <v>135</v>
      </c>
      <c r="AX5" s="42" t="s">
        <v>136</v>
      </c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30"/>
      <c r="BJ5" s="30"/>
      <c r="BK5" s="30"/>
      <c r="BL5" s="30"/>
      <c r="BM5" s="30"/>
      <c r="BN5" s="48"/>
      <c r="BO5" s="49"/>
      <c r="BP5" s="42"/>
      <c r="BQ5" s="42"/>
      <c r="BR5" s="42"/>
      <c r="BS5" s="42"/>
      <c r="BT5" s="42"/>
    </row>
    <row r="6" spans="2:72" ht="12.75">
      <c r="B6" s="50" t="s">
        <v>22</v>
      </c>
      <c r="C6" s="51" t="s">
        <v>23</v>
      </c>
      <c r="E6" s="120" t="s">
        <v>24</v>
      </c>
      <c r="F6" s="121"/>
      <c r="G6" s="52"/>
      <c r="M6" s="33" t="s">
        <v>137</v>
      </c>
      <c r="N6" s="25" t="s">
        <v>44</v>
      </c>
      <c r="O6" s="25">
        <v>8</v>
      </c>
      <c r="P6" s="33" t="str">
        <f>D21</f>
        <v>観測名</v>
      </c>
      <c r="Q6" s="25">
        <v>62</v>
      </c>
      <c r="R6" s="33">
        <f>E21</f>
        <v>2</v>
      </c>
      <c r="S6" s="25">
        <v>6</v>
      </c>
      <c r="T6" s="33" t="str">
        <f>F21</f>
        <v>CONTINUOUS</v>
      </c>
      <c r="U6" s="25">
        <v>10</v>
      </c>
      <c r="V6" s="37" t="s">
        <v>138</v>
      </c>
      <c r="W6" s="25">
        <v>20</v>
      </c>
      <c r="X6" s="37" t="s">
        <v>139</v>
      </c>
      <c r="Y6" s="25">
        <v>40</v>
      </c>
      <c r="Z6" s="36">
        <f>ROUND(I21,2)</f>
        <v>0.05</v>
      </c>
      <c r="AA6" s="25">
        <v>41</v>
      </c>
      <c r="AB6" s="33">
        <f>ROUND(J21,1)</f>
        <v>1</v>
      </c>
      <c r="AC6" s="25">
        <v>1</v>
      </c>
      <c r="AD6" s="37" t="s">
        <v>140</v>
      </c>
      <c r="AE6" s="25">
        <v>7</v>
      </c>
      <c r="AF6" s="25" t="s">
        <v>46</v>
      </c>
      <c r="AG6" s="25">
        <v>50</v>
      </c>
      <c r="AH6" s="25">
        <v>0</v>
      </c>
      <c r="AI6" s="25">
        <v>51</v>
      </c>
      <c r="AJ6" s="25">
        <v>0</v>
      </c>
      <c r="AK6" s="25">
        <v>0</v>
      </c>
      <c r="AL6" s="25"/>
      <c r="AM6" s="25"/>
      <c r="AX6" s="42" t="s">
        <v>58</v>
      </c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30"/>
      <c r="BJ6" s="30"/>
      <c r="BK6" s="30"/>
      <c r="BL6" s="30"/>
      <c r="BM6" s="30"/>
      <c r="BN6" s="30"/>
      <c r="BO6" s="30"/>
      <c r="BP6" s="42"/>
      <c r="BQ6" s="42"/>
      <c r="BR6" s="42"/>
      <c r="BS6" s="42"/>
      <c r="BT6" s="42"/>
    </row>
    <row r="7" spans="2:72" ht="12.75">
      <c r="B7" s="53" t="s">
        <v>25</v>
      </c>
      <c r="C7" s="54">
        <v>1</v>
      </c>
      <c r="E7" s="55" t="s">
        <v>26</v>
      </c>
      <c r="F7" s="56" t="s">
        <v>141</v>
      </c>
      <c r="G7" s="29"/>
      <c r="H7" s="57"/>
      <c r="M7" s="33" t="s">
        <v>142</v>
      </c>
      <c r="N7" s="25" t="s">
        <v>44</v>
      </c>
      <c r="O7" s="25">
        <v>8</v>
      </c>
      <c r="P7" s="33" t="str">
        <f>D23</f>
        <v>観測ﾉ-ﾄ</v>
      </c>
      <c r="Q7" s="25">
        <v>62</v>
      </c>
      <c r="R7" s="33">
        <f>E23</f>
        <v>4</v>
      </c>
      <c r="S7" s="25">
        <v>6</v>
      </c>
      <c r="T7" s="33" t="str">
        <f>F23</f>
        <v>CONTINUOUS</v>
      </c>
      <c r="U7" s="25">
        <v>10</v>
      </c>
      <c r="V7" s="37" t="s">
        <v>69</v>
      </c>
      <c r="W7" s="25">
        <v>20</v>
      </c>
      <c r="X7" s="37" t="s">
        <v>70</v>
      </c>
      <c r="Y7" s="25">
        <v>40</v>
      </c>
      <c r="Z7" s="36">
        <f>ROUND(I23,2)</f>
        <v>0.05</v>
      </c>
      <c r="AA7" s="25">
        <v>41</v>
      </c>
      <c r="AB7" s="33">
        <f>ROUND(J23,1)</f>
        <v>1</v>
      </c>
      <c r="AC7" s="25">
        <v>1</v>
      </c>
      <c r="AD7" s="37" t="s">
        <v>143</v>
      </c>
      <c r="AE7" s="25">
        <v>7</v>
      </c>
      <c r="AF7" s="25" t="s">
        <v>46</v>
      </c>
      <c r="AG7" s="25">
        <v>50</v>
      </c>
      <c r="AH7" s="25">
        <v>0</v>
      </c>
      <c r="AI7" s="25">
        <v>51</v>
      </c>
      <c r="AJ7" s="25">
        <v>0</v>
      </c>
      <c r="AK7" s="25">
        <v>0</v>
      </c>
      <c r="AL7" s="25"/>
      <c r="AM7" s="25"/>
      <c r="AX7" s="43" t="s">
        <v>59</v>
      </c>
      <c r="AY7" s="123" t="s">
        <v>144</v>
      </c>
      <c r="AZ7" s="123"/>
      <c r="BA7" s="123" t="s">
        <v>60</v>
      </c>
      <c r="BB7" s="123"/>
      <c r="BC7" s="23" t="s">
        <v>145</v>
      </c>
      <c r="BD7" s="23" t="s">
        <v>146</v>
      </c>
      <c r="BE7" s="23" t="s">
        <v>147</v>
      </c>
      <c r="BF7" s="43"/>
      <c r="BG7" s="42"/>
      <c r="BI7" s="30"/>
      <c r="BJ7" s="30"/>
      <c r="BK7" s="30"/>
      <c r="BL7" s="30"/>
      <c r="BM7" s="30"/>
      <c r="BN7" s="30"/>
      <c r="BO7" s="30"/>
      <c r="BP7" s="42"/>
      <c r="BQ7" s="23"/>
      <c r="BR7" s="23"/>
      <c r="BS7" s="43"/>
      <c r="BT7" s="42"/>
    </row>
    <row r="8" spans="2:72" ht="12.75">
      <c r="B8" s="53" t="s">
        <v>82</v>
      </c>
      <c r="C8" s="54">
        <v>2</v>
      </c>
      <c r="E8" s="55" t="s">
        <v>27</v>
      </c>
      <c r="F8" s="56" t="s">
        <v>148</v>
      </c>
      <c r="G8" s="29"/>
      <c r="H8" s="29" t="s">
        <v>102</v>
      </c>
      <c r="M8" s="33" t="s">
        <v>42</v>
      </c>
      <c r="N8" s="25" t="s">
        <v>44</v>
      </c>
      <c r="O8" s="25">
        <v>8</v>
      </c>
      <c r="P8" s="33" t="str">
        <f>D22</f>
        <v>観測標高</v>
      </c>
      <c r="Q8" s="25">
        <v>62</v>
      </c>
      <c r="R8" s="33">
        <f>E22</f>
        <v>6</v>
      </c>
      <c r="S8" s="25">
        <v>6</v>
      </c>
      <c r="T8" s="33" t="str">
        <f>F22</f>
        <v>CONTINUOUS</v>
      </c>
      <c r="U8" s="25">
        <v>10</v>
      </c>
      <c r="V8" s="37" t="s">
        <v>69</v>
      </c>
      <c r="W8" s="25">
        <v>20</v>
      </c>
      <c r="X8" s="37" t="s">
        <v>70</v>
      </c>
      <c r="Y8" s="25">
        <v>40</v>
      </c>
      <c r="Z8" s="36">
        <f>ROUND(I22,2)</f>
        <v>0.05</v>
      </c>
      <c r="AA8" s="25">
        <v>41</v>
      </c>
      <c r="AB8" s="33">
        <f>ROUND(J22,1)</f>
        <v>1</v>
      </c>
      <c r="AC8" s="25">
        <v>1</v>
      </c>
      <c r="AD8" s="37" t="s">
        <v>53</v>
      </c>
      <c r="AE8" s="25">
        <v>7</v>
      </c>
      <c r="AF8" s="25" t="s">
        <v>46</v>
      </c>
      <c r="AG8" s="25">
        <v>50</v>
      </c>
      <c r="AH8" s="25">
        <v>0</v>
      </c>
      <c r="AI8" s="25">
        <v>51</v>
      </c>
      <c r="AJ8" s="25">
        <v>0</v>
      </c>
      <c r="AK8" s="25">
        <v>0</v>
      </c>
      <c r="AL8" s="25"/>
      <c r="AM8" s="25"/>
      <c r="AX8" s="42"/>
      <c r="AY8" s="122"/>
      <c r="AZ8" s="122"/>
      <c r="BA8" s="122"/>
      <c r="BB8" s="122"/>
      <c r="BC8" s="59"/>
      <c r="BD8" s="59"/>
      <c r="BE8" s="59"/>
      <c r="BF8" s="59"/>
      <c r="BG8" s="42"/>
      <c r="BI8" s="30"/>
      <c r="BJ8" s="30"/>
      <c r="BK8" s="30"/>
      <c r="BL8" s="30"/>
      <c r="BM8" s="30"/>
      <c r="BN8" s="30"/>
      <c r="BO8" s="30"/>
      <c r="BP8" s="60"/>
      <c r="BQ8" s="59"/>
      <c r="BR8" s="59"/>
      <c r="BS8" s="59"/>
      <c r="BT8" s="42"/>
    </row>
    <row r="9" spans="2:68" ht="12.75">
      <c r="B9" s="53" t="s">
        <v>28</v>
      </c>
      <c r="C9" s="54">
        <v>3</v>
      </c>
      <c r="E9" s="55" t="s">
        <v>29</v>
      </c>
      <c r="F9" s="56" t="s">
        <v>149</v>
      </c>
      <c r="G9" s="29"/>
      <c r="H9" s="29"/>
      <c r="M9" s="33" t="s">
        <v>150</v>
      </c>
      <c r="N9" s="25" t="s">
        <v>52</v>
      </c>
      <c r="O9" s="25">
        <v>8</v>
      </c>
      <c r="P9" s="33" t="str">
        <f>D24</f>
        <v>観測点</v>
      </c>
      <c r="Q9" s="25">
        <v>62</v>
      </c>
      <c r="R9" s="33">
        <f>E24</f>
        <v>7</v>
      </c>
      <c r="S9" s="25">
        <v>6</v>
      </c>
      <c r="T9" s="33" t="str">
        <f>F24</f>
        <v>CONTINUOUS</v>
      </c>
      <c r="U9" s="25">
        <v>10</v>
      </c>
      <c r="V9" s="37" t="s">
        <v>151</v>
      </c>
      <c r="W9" s="25">
        <v>20</v>
      </c>
      <c r="X9" s="37" t="s">
        <v>152</v>
      </c>
      <c r="Y9" s="25">
        <v>0</v>
      </c>
      <c r="Z9" s="25"/>
      <c r="AA9" s="25"/>
      <c r="AB9" s="61" t="s">
        <v>73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BI9" s="30"/>
      <c r="BJ9" s="30"/>
      <c r="BK9" s="30"/>
      <c r="BL9" s="30"/>
      <c r="BM9" s="30"/>
      <c r="BN9" s="30"/>
      <c r="BO9" s="30"/>
      <c r="BP9" s="42"/>
    </row>
    <row r="10" spans="2:72" ht="12.75">
      <c r="B10" s="53" t="s">
        <v>153</v>
      </c>
      <c r="C10" s="54">
        <v>4</v>
      </c>
      <c r="E10" s="55" t="s">
        <v>30</v>
      </c>
      <c r="F10" s="56" t="s">
        <v>31</v>
      </c>
      <c r="G10" s="29"/>
      <c r="H10" s="29"/>
      <c r="M10" s="33" t="s">
        <v>54</v>
      </c>
      <c r="N10" s="25" t="s">
        <v>52</v>
      </c>
      <c r="O10" s="25">
        <v>8</v>
      </c>
      <c r="P10" s="33" t="str">
        <f>D24</f>
        <v>観測点</v>
      </c>
      <c r="Q10" s="25">
        <v>62</v>
      </c>
      <c r="R10" s="33">
        <f>E24</f>
        <v>7</v>
      </c>
      <c r="S10" s="25">
        <v>6</v>
      </c>
      <c r="T10" s="33" t="str">
        <f>F24</f>
        <v>CONTINUOUS</v>
      </c>
      <c r="U10" s="25">
        <v>10</v>
      </c>
      <c r="V10" s="37" t="s">
        <v>71</v>
      </c>
      <c r="W10" s="25">
        <v>20</v>
      </c>
      <c r="X10" s="37" t="s">
        <v>72</v>
      </c>
      <c r="Y10" s="25">
        <v>0</v>
      </c>
      <c r="Z10" s="25"/>
      <c r="AA10" s="25"/>
      <c r="AB10" s="62" t="s">
        <v>76</v>
      </c>
      <c r="AD10" s="25"/>
      <c r="AE10" s="25"/>
      <c r="AG10" s="25"/>
      <c r="AH10" s="25"/>
      <c r="AI10" s="25"/>
      <c r="AJ10" s="25"/>
      <c r="AK10" s="25"/>
      <c r="AL10" s="25"/>
      <c r="AM10" s="25"/>
      <c r="AN10" s="63"/>
      <c r="AX10" s="43" t="s">
        <v>57</v>
      </c>
      <c r="AY10" s="58" t="s">
        <v>154</v>
      </c>
      <c r="AZ10" s="23" t="s">
        <v>155</v>
      </c>
      <c r="BA10" s="58" t="s">
        <v>156</v>
      </c>
      <c r="BB10" s="58" t="s">
        <v>157</v>
      </c>
      <c r="BC10" s="58" t="s">
        <v>158</v>
      </c>
      <c r="BD10" s="42" t="s">
        <v>159</v>
      </c>
      <c r="BE10" s="43"/>
      <c r="BF10" s="42" t="s">
        <v>160</v>
      </c>
      <c r="BG10" s="42" t="s">
        <v>161</v>
      </c>
      <c r="BI10" s="30"/>
      <c r="BJ10" s="30"/>
      <c r="BK10" s="30"/>
      <c r="BL10" s="30"/>
      <c r="BM10" s="30"/>
      <c r="BN10" s="30"/>
      <c r="BO10" s="30"/>
      <c r="BP10" s="42"/>
      <c r="BQ10" s="42"/>
      <c r="BR10" s="43"/>
      <c r="BS10" s="42"/>
      <c r="BT10" s="42"/>
    </row>
    <row r="11" spans="2:66" ht="13.5" thickBot="1">
      <c r="B11" s="53" t="s">
        <v>32</v>
      </c>
      <c r="C11" s="54">
        <v>5</v>
      </c>
      <c r="E11" s="64" t="s">
        <v>33</v>
      </c>
      <c r="F11" s="65" t="s">
        <v>162</v>
      </c>
      <c r="G11" s="29"/>
      <c r="H11" s="29"/>
      <c r="AB11" s="61" t="s">
        <v>74</v>
      </c>
      <c r="AD11" s="25"/>
      <c r="AE11" s="25"/>
      <c r="AG11" s="25"/>
      <c r="AH11" s="25"/>
      <c r="AI11" s="25"/>
      <c r="AJ11" s="25"/>
      <c r="AK11" s="25"/>
      <c r="AL11" s="25"/>
      <c r="AM11" s="25"/>
      <c r="AN11" s="63"/>
      <c r="BI11" s="30"/>
      <c r="BJ11" s="66"/>
      <c r="BK11" s="66"/>
      <c r="BL11" s="44"/>
      <c r="BM11" s="30"/>
      <c r="BN11" s="30"/>
    </row>
    <row r="12" spans="2:66" ht="12.75">
      <c r="B12" s="53" t="s">
        <v>163</v>
      </c>
      <c r="C12" s="54">
        <v>6</v>
      </c>
      <c r="H12" s="24" t="s">
        <v>115</v>
      </c>
      <c r="AB12" s="62" t="s">
        <v>75</v>
      </c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BA12" s="67"/>
      <c r="BB12" s="67"/>
      <c r="BC12" s="67"/>
      <c r="BI12" s="30"/>
      <c r="BJ12" s="30"/>
      <c r="BK12" s="30"/>
      <c r="BL12" s="30"/>
      <c r="BM12" s="30"/>
      <c r="BN12" s="30"/>
    </row>
    <row r="13" spans="2:66" ht="12.75">
      <c r="B13" s="53" t="s">
        <v>34</v>
      </c>
      <c r="C13" s="54">
        <v>7</v>
      </c>
      <c r="H13" s="24" t="s">
        <v>198</v>
      </c>
      <c r="I13" s="58" t="s">
        <v>197</v>
      </c>
      <c r="N13" s="25"/>
      <c r="O13" s="25"/>
      <c r="P13" s="25"/>
      <c r="Q13" s="25"/>
      <c r="R13" s="26" t="s">
        <v>22</v>
      </c>
      <c r="S13" s="25"/>
      <c r="T13" s="25"/>
      <c r="U13" s="26"/>
      <c r="V13" s="27" t="s">
        <v>164</v>
      </c>
      <c r="W13" s="27"/>
      <c r="X13" s="27" t="s">
        <v>165</v>
      </c>
      <c r="Y13" s="25"/>
      <c r="Z13" s="27" t="s">
        <v>166</v>
      </c>
      <c r="AA13" s="27"/>
      <c r="AB13" s="27" t="s">
        <v>167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BA13" s="67"/>
      <c r="BB13" s="67"/>
      <c r="BC13" s="67"/>
      <c r="BI13" s="30"/>
      <c r="BJ13" s="66"/>
      <c r="BK13" s="30"/>
      <c r="BL13" s="30"/>
      <c r="BM13" s="30"/>
      <c r="BN13" s="30"/>
    </row>
    <row r="14" spans="2:66" ht="13.5" thickBot="1">
      <c r="B14" s="68" t="s">
        <v>83</v>
      </c>
      <c r="C14" s="69">
        <v>15</v>
      </c>
      <c r="G14" s="24" t="s">
        <v>116</v>
      </c>
      <c r="H14" s="24" t="s">
        <v>198</v>
      </c>
      <c r="I14" s="70" t="s">
        <v>197</v>
      </c>
      <c r="M14" s="71" t="s">
        <v>168</v>
      </c>
      <c r="N14" s="25" t="s">
        <v>55</v>
      </c>
      <c r="O14" s="25">
        <v>8</v>
      </c>
      <c r="P14" s="33" t="str">
        <f>D26</f>
        <v>DL</v>
      </c>
      <c r="Q14" s="25">
        <v>62</v>
      </c>
      <c r="R14" s="33">
        <f>E26</f>
        <v>15</v>
      </c>
      <c r="S14" s="25">
        <v>6</v>
      </c>
      <c r="T14" s="33" t="str">
        <f>F26</f>
        <v>CONTINUOUS</v>
      </c>
      <c r="U14" s="25">
        <v>10</v>
      </c>
      <c r="V14" s="35" t="s">
        <v>169</v>
      </c>
      <c r="W14" s="25">
        <v>20</v>
      </c>
      <c r="X14" s="37" t="s">
        <v>170</v>
      </c>
      <c r="Y14" s="25">
        <v>11</v>
      </c>
      <c r="Z14" s="35" t="s">
        <v>171</v>
      </c>
      <c r="AA14" s="25">
        <v>21</v>
      </c>
      <c r="AB14" s="37" t="s">
        <v>170</v>
      </c>
      <c r="AC14" s="25">
        <v>0</v>
      </c>
      <c r="AD14" s="25" t="s">
        <v>172</v>
      </c>
      <c r="AE14" s="25"/>
      <c r="AF14" s="25"/>
      <c r="AG14" s="25"/>
      <c r="AH14" s="25"/>
      <c r="AI14" s="25"/>
      <c r="AJ14" s="25"/>
      <c r="AK14" s="25"/>
      <c r="AL14" s="25"/>
      <c r="AM14" s="63"/>
      <c r="BA14" s="67"/>
      <c r="BB14" s="67"/>
      <c r="BC14" s="67"/>
      <c r="BI14" s="30"/>
      <c r="BJ14" s="66"/>
      <c r="BK14" s="30"/>
      <c r="BL14" s="30"/>
      <c r="BM14" s="30"/>
      <c r="BN14" s="30"/>
    </row>
    <row r="15" spans="13:66" ht="12.75">
      <c r="M15" s="71" t="s">
        <v>173</v>
      </c>
      <c r="N15" s="25" t="s">
        <v>55</v>
      </c>
      <c r="O15" s="25">
        <v>8</v>
      </c>
      <c r="P15" s="33" t="str">
        <f>D25</f>
        <v>結線</v>
      </c>
      <c r="Q15" s="25">
        <v>62</v>
      </c>
      <c r="R15" s="33">
        <f>E25</f>
        <v>3</v>
      </c>
      <c r="S15" s="25">
        <v>6</v>
      </c>
      <c r="T15" s="33" t="str">
        <f>F25</f>
        <v>CONTINUOUS</v>
      </c>
      <c r="U15" s="25">
        <v>10</v>
      </c>
      <c r="V15" s="37" t="s">
        <v>174</v>
      </c>
      <c r="W15" s="25">
        <v>20</v>
      </c>
      <c r="X15" s="37" t="s">
        <v>175</v>
      </c>
      <c r="Y15" s="25">
        <v>11</v>
      </c>
      <c r="Z15" s="37" t="s">
        <v>176</v>
      </c>
      <c r="AA15" s="25">
        <v>21</v>
      </c>
      <c r="AB15" s="37" t="s">
        <v>177</v>
      </c>
      <c r="AC15" s="25">
        <v>0</v>
      </c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BA15" s="67"/>
      <c r="BB15" s="67"/>
      <c r="BC15" s="67"/>
      <c r="BI15" s="30"/>
      <c r="BJ15" s="66"/>
      <c r="BK15" s="30"/>
      <c r="BL15" s="30"/>
      <c r="BM15" s="30"/>
      <c r="BN15" s="30"/>
    </row>
    <row r="16" spans="2:66" ht="12.75">
      <c r="B16" s="71"/>
      <c r="L16" s="52" t="str">
        <f>IF(I13="","",I13)</f>
        <v>白</v>
      </c>
      <c r="M16" s="71" t="s">
        <v>178</v>
      </c>
      <c r="N16" s="25" t="s">
        <v>55</v>
      </c>
      <c r="O16" s="25">
        <v>8</v>
      </c>
      <c r="P16" s="33" t="str">
        <f>IF(H13="","",H13)</f>
        <v>中心線</v>
      </c>
      <c r="Q16" s="25">
        <v>62</v>
      </c>
      <c r="R16" s="72">
        <f>IF(L16=$B$13,$C$13,IF(L16=$B$7,$C$7,IF(L16=$B$8,$C$8,IF(L16=$B$9,$C$9,IF(L16=$B$11,$C$11,IF(L16=$B$12,$C$12,IF(L16=$B$10,$C$10,IF(L16=$B$14,$C$14,""))))))))</f>
        <v>7</v>
      </c>
      <c r="S16" s="25">
        <v>6</v>
      </c>
      <c r="T16" s="25" t="str">
        <f>F10</f>
        <v>DASHDOT</v>
      </c>
      <c r="U16" s="25">
        <v>10</v>
      </c>
      <c r="V16" s="25">
        <v>0</v>
      </c>
      <c r="W16" s="25">
        <v>20</v>
      </c>
      <c r="X16" s="25"/>
      <c r="Y16" s="25">
        <v>11</v>
      </c>
      <c r="Z16" s="25">
        <v>0</v>
      </c>
      <c r="AA16" s="25">
        <v>21</v>
      </c>
      <c r="AB16" s="25"/>
      <c r="AC16" s="25">
        <v>0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BA16" s="67"/>
      <c r="BB16" s="67"/>
      <c r="BC16" s="67"/>
      <c r="BI16" s="30"/>
      <c r="BJ16" s="66"/>
      <c r="BK16" s="30"/>
      <c r="BL16" s="30"/>
      <c r="BM16" s="30"/>
      <c r="BN16" s="30"/>
    </row>
    <row r="17" spans="2:66" ht="13.5" thickBot="1">
      <c r="B17" s="7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BA17" s="67"/>
      <c r="BB17" s="67"/>
      <c r="BC17" s="67"/>
      <c r="BI17" s="30"/>
      <c r="BJ17" s="66"/>
      <c r="BK17" s="30"/>
      <c r="BL17" s="30"/>
      <c r="BM17" s="30"/>
      <c r="BN17" s="30"/>
    </row>
    <row r="18" spans="2:66" ht="12.75">
      <c r="B18" s="50" t="s">
        <v>23</v>
      </c>
      <c r="C18" s="73" t="s">
        <v>35</v>
      </c>
      <c r="D18" s="73" t="s">
        <v>36</v>
      </c>
      <c r="E18" s="73" t="s">
        <v>22</v>
      </c>
      <c r="F18" s="73" t="s">
        <v>37</v>
      </c>
      <c r="G18" s="73" t="s">
        <v>38</v>
      </c>
      <c r="H18" s="73" t="s">
        <v>106</v>
      </c>
      <c r="I18" s="73" t="s">
        <v>107</v>
      </c>
      <c r="J18" s="51" t="s">
        <v>39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BA18" s="67"/>
      <c r="BB18" s="67"/>
      <c r="BC18" s="67"/>
      <c r="BI18" s="30"/>
      <c r="BJ18" s="66"/>
      <c r="BK18" s="30"/>
      <c r="BL18" s="30"/>
      <c r="BM18" s="30"/>
      <c r="BN18" s="30"/>
    </row>
    <row r="19" spans="1:66" ht="12.75">
      <c r="A19" s="24" t="s">
        <v>179</v>
      </c>
      <c r="B19" s="53">
        <v>1</v>
      </c>
      <c r="C19" s="74">
        <v>1</v>
      </c>
      <c r="D19" s="75" t="s">
        <v>202</v>
      </c>
      <c r="E19" s="76">
        <f>IF(A19=$B$13,$C$13,IF(A19=$B$7,$C$7,IF(A19=$B$8,$C$8,IF(A19=$B$9,$C$9,IF(A19=$B$11,$C$11,IF(A19=$B$12,$C$12,IF(A19=$B$10,$C$10,IF(A19=$B$14,$C$14,""))))))))</f>
        <v>7</v>
      </c>
      <c r="F19" s="77" t="s">
        <v>45</v>
      </c>
      <c r="G19" s="78" t="s">
        <v>40</v>
      </c>
      <c r="H19" s="79">
        <v>0.35</v>
      </c>
      <c r="I19" s="79">
        <f>ROUND(H19,2)</f>
        <v>0.35</v>
      </c>
      <c r="J19" s="56">
        <v>1</v>
      </c>
      <c r="M19" s="78" t="s">
        <v>40</v>
      </c>
      <c r="N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BA19" s="67"/>
      <c r="BB19" s="67"/>
      <c r="BC19" s="67"/>
      <c r="BI19" s="30"/>
      <c r="BJ19" s="66"/>
      <c r="BK19" s="30"/>
      <c r="BL19" s="30"/>
      <c r="BM19" s="30"/>
      <c r="BN19" s="30"/>
    </row>
    <row r="20" spans="1:66" ht="12.75">
      <c r="A20" s="24" t="s">
        <v>180</v>
      </c>
      <c r="B20" s="53">
        <v>2</v>
      </c>
      <c r="C20" s="74">
        <v>2</v>
      </c>
      <c r="D20" s="75" t="s">
        <v>203</v>
      </c>
      <c r="E20" s="76">
        <f aca="true" t="shared" si="0" ref="E20:E26">IF(A20=$B$13,$C$13,IF(A20=$B$7,$C$7,IF(A20=$B$8,$C$8,IF(A20=$B$9,$C$9,IF(A20=$B$11,$C$11,IF(A20=$B$12,$C$12,IF(A20=$B$10,$C$10,IF(A20=$B$14,$C$14,""))))))))</f>
        <v>7</v>
      </c>
      <c r="F20" s="77" t="s">
        <v>45</v>
      </c>
      <c r="G20" s="78" t="s">
        <v>181</v>
      </c>
      <c r="H20" s="79">
        <v>0.25</v>
      </c>
      <c r="I20" s="79">
        <f>ROUND(H20,2)</f>
        <v>0.25</v>
      </c>
      <c r="J20" s="56">
        <v>1</v>
      </c>
      <c r="M20" s="78" t="s">
        <v>181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BA20" s="67"/>
      <c r="BB20" s="67"/>
      <c r="BC20" s="67"/>
      <c r="BI20" s="30"/>
      <c r="BJ20" s="66"/>
      <c r="BK20" s="30"/>
      <c r="BL20" s="30"/>
      <c r="BM20" s="30"/>
      <c r="BN20" s="30"/>
    </row>
    <row r="21" spans="1:66" ht="12.75">
      <c r="A21" s="24" t="s">
        <v>199</v>
      </c>
      <c r="B21" s="53">
        <v>3</v>
      </c>
      <c r="C21" s="74">
        <v>3</v>
      </c>
      <c r="D21" s="75" t="s">
        <v>204</v>
      </c>
      <c r="E21" s="76">
        <f t="shared" si="0"/>
        <v>2</v>
      </c>
      <c r="F21" s="77" t="s">
        <v>45</v>
      </c>
      <c r="G21" s="80" t="s">
        <v>41</v>
      </c>
      <c r="H21" s="79">
        <v>0.05</v>
      </c>
      <c r="I21" s="79">
        <f>ROUND(H21,2)</f>
        <v>0.05</v>
      </c>
      <c r="J21" s="56">
        <v>1</v>
      </c>
      <c r="M21" s="80" t="s">
        <v>41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BA21" s="67"/>
      <c r="BB21" s="67"/>
      <c r="BC21" s="67"/>
      <c r="BI21" s="30"/>
      <c r="BJ21" s="66"/>
      <c r="BK21" s="30"/>
      <c r="BL21" s="30"/>
      <c r="BM21" s="30"/>
      <c r="BN21" s="30"/>
    </row>
    <row r="22" spans="1:66" ht="12.75">
      <c r="A22" s="24" t="s">
        <v>163</v>
      </c>
      <c r="B22" s="53">
        <v>4</v>
      </c>
      <c r="C22" s="74">
        <v>4</v>
      </c>
      <c r="D22" s="75" t="s">
        <v>205</v>
      </c>
      <c r="E22" s="76">
        <f>IF(A22=$B$13,$C$13,IF(A22=$B$7,$C$7,IF(A22=$B$8,$C$8,IF(A22=$B$9,$C$9,IF(A22=$B$11,$C$11,IF(A22=$B$12,$C$12,IF(A22=$B$10,$C$10,IF(A22=$B$14,$C$14,""))))))))</f>
        <v>6</v>
      </c>
      <c r="F22" s="77" t="s">
        <v>45</v>
      </c>
      <c r="G22" s="80" t="s">
        <v>42</v>
      </c>
      <c r="H22" s="79">
        <v>0.05</v>
      </c>
      <c r="I22" s="79">
        <f>ROUND(H22,2)</f>
        <v>0.05</v>
      </c>
      <c r="J22" s="56">
        <v>1</v>
      </c>
      <c r="M22" s="80" t="s">
        <v>42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BA22" s="67"/>
      <c r="BB22" s="67"/>
      <c r="BC22" s="67"/>
      <c r="BI22" s="30"/>
      <c r="BJ22" s="66"/>
      <c r="BK22" s="30"/>
      <c r="BL22" s="30"/>
      <c r="BM22" s="30"/>
      <c r="BN22" s="30"/>
    </row>
    <row r="23" spans="1:66" ht="12.75">
      <c r="A23" s="24" t="s">
        <v>182</v>
      </c>
      <c r="B23" s="53">
        <v>5</v>
      </c>
      <c r="C23" s="74">
        <v>5</v>
      </c>
      <c r="D23" s="75" t="s">
        <v>206</v>
      </c>
      <c r="E23" s="76">
        <f t="shared" si="0"/>
        <v>4</v>
      </c>
      <c r="F23" s="77" t="s">
        <v>45</v>
      </c>
      <c r="G23" s="80" t="s">
        <v>183</v>
      </c>
      <c r="H23" s="79">
        <v>0.05</v>
      </c>
      <c r="I23" s="79">
        <f>ROUND(H23,2)</f>
        <v>0.05</v>
      </c>
      <c r="J23" s="56">
        <v>1</v>
      </c>
      <c r="M23" s="80" t="s">
        <v>183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BA23" s="67"/>
      <c r="BB23" s="67"/>
      <c r="BC23" s="67"/>
      <c r="BI23" s="30"/>
      <c r="BJ23" s="66"/>
      <c r="BK23" s="30"/>
      <c r="BL23" s="30"/>
      <c r="BM23" s="30"/>
      <c r="BN23" s="30"/>
    </row>
    <row r="24" spans="1:66" ht="12.75">
      <c r="A24" s="24" t="s">
        <v>197</v>
      </c>
      <c r="B24" s="53">
        <v>6</v>
      </c>
      <c r="C24" s="74">
        <v>6</v>
      </c>
      <c r="D24" s="81" t="s">
        <v>207</v>
      </c>
      <c r="E24" s="76">
        <f t="shared" si="0"/>
        <v>7</v>
      </c>
      <c r="F24" s="80" t="s">
        <v>141</v>
      </c>
      <c r="G24" s="80" t="s">
        <v>80</v>
      </c>
      <c r="H24" s="79"/>
      <c r="I24" s="79"/>
      <c r="J24" s="56"/>
      <c r="M24" s="80" t="s">
        <v>80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BA24" s="67"/>
      <c r="BB24" s="67"/>
      <c r="BC24" s="67"/>
      <c r="BI24" s="30"/>
      <c r="BJ24" s="30"/>
      <c r="BK24" s="30"/>
      <c r="BL24" s="30"/>
      <c r="BM24" s="30"/>
      <c r="BN24" s="30"/>
    </row>
    <row r="25" spans="1:66" ht="12.75">
      <c r="A25" s="24" t="s">
        <v>200</v>
      </c>
      <c r="B25" s="53">
        <v>7</v>
      </c>
      <c r="C25" s="74">
        <v>7</v>
      </c>
      <c r="D25" s="81" t="s">
        <v>208</v>
      </c>
      <c r="E25" s="76">
        <f t="shared" si="0"/>
        <v>3</v>
      </c>
      <c r="F25" s="80" t="s">
        <v>184</v>
      </c>
      <c r="G25" s="80" t="s">
        <v>81</v>
      </c>
      <c r="H25" s="79"/>
      <c r="I25" s="79"/>
      <c r="J25" s="56"/>
      <c r="M25" s="80" t="s">
        <v>81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BA25" s="67"/>
      <c r="BB25" s="67"/>
      <c r="BC25" s="67"/>
      <c r="BI25" s="30"/>
      <c r="BJ25" s="30"/>
      <c r="BK25" s="30"/>
      <c r="BL25" s="30"/>
      <c r="BM25" s="30"/>
      <c r="BN25" s="30"/>
    </row>
    <row r="26" spans="1:66" ht="13.5" thickBot="1">
      <c r="A26" s="24" t="s">
        <v>201</v>
      </c>
      <c r="B26" s="68">
        <v>8</v>
      </c>
      <c r="C26" s="82">
        <v>8</v>
      </c>
      <c r="D26" s="83" t="s">
        <v>209</v>
      </c>
      <c r="E26" s="84">
        <f t="shared" si="0"/>
        <v>15</v>
      </c>
      <c r="F26" s="85" t="s">
        <v>185</v>
      </c>
      <c r="G26" s="85" t="s">
        <v>43</v>
      </c>
      <c r="H26" s="86">
        <v>0.5</v>
      </c>
      <c r="I26" s="86">
        <f>ROUND(H26,2)</f>
        <v>0.5</v>
      </c>
      <c r="J26" s="65">
        <v>1</v>
      </c>
      <c r="M26" s="85" t="s">
        <v>43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BA26" s="67"/>
      <c r="BB26" s="67"/>
      <c r="BC26" s="67"/>
      <c r="BI26" s="30"/>
      <c r="BJ26" s="66"/>
      <c r="BK26" s="30"/>
      <c r="BL26" s="30"/>
      <c r="BM26" s="30"/>
      <c r="BN26" s="30"/>
    </row>
    <row r="27" spans="1:66" ht="12.75">
      <c r="A27" s="52"/>
      <c r="C27" s="87"/>
      <c r="D27" s="7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BA27" s="67"/>
      <c r="BB27" s="67"/>
      <c r="BC27" s="67"/>
      <c r="BI27" s="30"/>
      <c r="BJ27" s="30"/>
      <c r="BK27" s="30"/>
      <c r="BL27" s="30"/>
      <c r="BM27" s="30"/>
      <c r="BN27" s="30"/>
    </row>
    <row r="28" spans="1:66" ht="13.5" thickBot="1">
      <c r="A28" s="52"/>
      <c r="C28" s="87"/>
      <c r="BA28" s="67"/>
      <c r="BB28" s="67"/>
      <c r="BC28" s="67"/>
      <c r="BI28" s="30"/>
      <c r="BJ28" s="30"/>
      <c r="BK28" s="30"/>
      <c r="BL28" s="30"/>
      <c r="BM28" s="30"/>
      <c r="BN28" s="30"/>
    </row>
    <row r="29" spans="2:67" ht="13.5" thickBot="1">
      <c r="B29" s="117" t="s">
        <v>77</v>
      </c>
      <c r="C29" s="118"/>
      <c r="D29" s="119"/>
      <c r="G29" s="23" t="s">
        <v>103</v>
      </c>
      <c r="I29" s="30"/>
      <c r="J29" s="30"/>
      <c r="K29" s="30"/>
      <c r="L29" s="30"/>
      <c r="M29" s="30"/>
      <c r="N29" s="30"/>
      <c r="O29" s="31"/>
      <c r="AX29" s="24"/>
      <c r="BI29" s="24"/>
      <c r="BJ29" s="24"/>
      <c r="BK29" s="24"/>
      <c r="BL29" s="24"/>
      <c r="BM29" s="24"/>
      <c r="BN29" s="24"/>
      <c r="BO29" s="24"/>
    </row>
    <row r="30" spans="2:66" ht="12.75">
      <c r="B30" s="88" t="s">
        <v>2</v>
      </c>
      <c r="C30" s="89" t="s">
        <v>3</v>
      </c>
      <c r="D30" s="90" t="s">
        <v>4</v>
      </c>
      <c r="H30" s="32"/>
      <c r="BA30" s="67"/>
      <c r="BB30" s="67"/>
      <c r="BC30" s="67"/>
      <c r="BI30" s="30"/>
      <c r="BJ30" s="30"/>
      <c r="BK30" s="30"/>
      <c r="BL30" s="30"/>
      <c r="BM30" s="30"/>
      <c r="BN30" s="30"/>
    </row>
    <row r="31" spans="1:66" ht="12.75">
      <c r="A31" s="29"/>
      <c r="B31" s="91" t="s">
        <v>90</v>
      </c>
      <c r="C31" s="92" t="s">
        <v>21</v>
      </c>
      <c r="D31" s="93" t="s">
        <v>186</v>
      </c>
      <c r="E31" s="29"/>
      <c r="F31" s="29"/>
      <c r="G31" s="29"/>
      <c r="H31" s="32"/>
      <c r="I31" s="29"/>
      <c r="J31" s="29"/>
      <c r="K31" s="29"/>
      <c r="L31" s="29"/>
      <c r="M31" s="29"/>
      <c r="BA31" s="67"/>
      <c r="BB31" s="67"/>
      <c r="BC31" s="67"/>
      <c r="BI31" s="30"/>
      <c r="BJ31" s="30"/>
      <c r="BK31" s="30"/>
      <c r="BL31" s="30"/>
      <c r="BM31" s="30"/>
      <c r="BN31" s="30"/>
    </row>
    <row r="32" spans="1:66" ht="12.75">
      <c r="A32" s="29"/>
      <c r="B32" s="94" t="s">
        <v>91</v>
      </c>
      <c r="C32" s="95" t="s">
        <v>186</v>
      </c>
      <c r="D32" s="96"/>
      <c r="E32" s="29"/>
      <c r="F32" s="29"/>
      <c r="G32" s="32" t="s">
        <v>104</v>
      </c>
      <c r="H32" s="29"/>
      <c r="I32" s="57">
        <v>1</v>
      </c>
      <c r="J32" s="29"/>
      <c r="K32" s="29"/>
      <c r="L32" s="29"/>
      <c r="M32" s="29"/>
      <c r="BA32" s="67"/>
      <c r="BB32" s="67"/>
      <c r="BC32" s="67"/>
      <c r="BI32" s="30"/>
      <c r="BJ32" s="30"/>
      <c r="BK32" s="30"/>
      <c r="BL32" s="30"/>
      <c r="BM32" s="30"/>
      <c r="BN32" s="30"/>
    </row>
    <row r="33" spans="1:66" ht="12.75">
      <c r="A33" s="29"/>
      <c r="B33" s="94" t="s">
        <v>92</v>
      </c>
      <c r="C33" s="95" t="s">
        <v>20</v>
      </c>
      <c r="D33" s="97"/>
      <c r="E33" s="29"/>
      <c r="F33" s="29"/>
      <c r="G33" s="29" t="s">
        <v>105</v>
      </c>
      <c r="I33" s="57">
        <v>2</v>
      </c>
      <c r="J33" s="29"/>
      <c r="K33" s="29"/>
      <c r="L33" s="29"/>
      <c r="M33" s="29"/>
      <c r="BA33" s="67"/>
      <c r="BB33" s="67"/>
      <c r="BC33" s="67"/>
      <c r="BI33" s="30"/>
      <c r="BJ33" s="30"/>
      <c r="BK33" s="66"/>
      <c r="BL33" s="30"/>
      <c r="BM33" s="30"/>
      <c r="BN33" s="30"/>
    </row>
    <row r="34" spans="1:66" ht="12.75">
      <c r="A34" s="29"/>
      <c r="B34" s="94" t="s">
        <v>93</v>
      </c>
      <c r="C34" s="95" t="s">
        <v>5</v>
      </c>
      <c r="D34" s="98" t="s">
        <v>61</v>
      </c>
      <c r="E34" s="52"/>
      <c r="F34" s="52"/>
      <c r="G34" s="52"/>
      <c r="I34" s="57">
        <v>3</v>
      </c>
      <c r="J34" s="52"/>
      <c r="K34" s="29"/>
      <c r="L34" s="29"/>
      <c r="M34" s="29"/>
      <c r="BA34" s="67"/>
      <c r="BB34" s="67"/>
      <c r="BC34" s="67"/>
      <c r="BI34" s="30"/>
      <c r="BJ34" s="30"/>
      <c r="BK34" s="30"/>
      <c r="BL34" s="30"/>
      <c r="BM34" s="30"/>
      <c r="BN34" s="30"/>
    </row>
    <row r="35" spans="1:66" ht="12.75">
      <c r="A35" s="29"/>
      <c r="B35" s="99" t="s">
        <v>187</v>
      </c>
      <c r="C35" s="95" t="s">
        <v>61</v>
      </c>
      <c r="D35" s="96"/>
      <c r="E35" s="100"/>
      <c r="G35" s="57"/>
      <c r="H35" s="32"/>
      <c r="I35" s="101"/>
      <c r="J35" s="29"/>
      <c r="K35" s="29"/>
      <c r="L35" s="29"/>
      <c r="M35" s="29"/>
      <c r="BA35" s="67"/>
      <c r="BB35" s="67"/>
      <c r="BC35" s="67"/>
      <c r="BI35" s="30"/>
      <c r="BJ35" s="30"/>
      <c r="BK35" s="30"/>
      <c r="BL35" s="30"/>
      <c r="BM35" s="30"/>
      <c r="BN35" s="30"/>
    </row>
    <row r="36" spans="1:66" ht="12.75">
      <c r="A36" s="29"/>
      <c r="B36" s="94" t="s">
        <v>94</v>
      </c>
      <c r="C36" s="95" t="s">
        <v>6</v>
      </c>
      <c r="D36" s="97"/>
      <c r="E36" s="100"/>
      <c r="F36" s="29"/>
      <c r="G36" s="57"/>
      <c r="I36" s="101"/>
      <c r="J36" s="29"/>
      <c r="K36" s="29"/>
      <c r="L36" s="29"/>
      <c r="M36" s="29"/>
      <c r="BA36" s="67"/>
      <c r="BB36" s="67"/>
      <c r="BC36" s="67"/>
      <c r="BI36" s="30"/>
      <c r="BJ36" s="30"/>
      <c r="BK36" s="30"/>
      <c r="BL36" s="30"/>
      <c r="BM36" s="30"/>
      <c r="BN36" s="30"/>
    </row>
    <row r="37" spans="1:66" ht="12.75">
      <c r="A37" s="29"/>
      <c r="B37" s="94" t="s">
        <v>188</v>
      </c>
      <c r="C37" s="95" t="s">
        <v>7</v>
      </c>
      <c r="D37" s="98" t="s">
        <v>62</v>
      </c>
      <c r="E37" s="102"/>
      <c r="G37" s="29"/>
      <c r="I37" s="101"/>
      <c r="J37" s="29"/>
      <c r="K37" s="29"/>
      <c r="L37" s="29"/>
      <c r="M37" s="29"/>
      <c r="BA37" s="67"/>
      <c r="BB37" s="67"/>
      <c r="BC37" s="67"/>
      <c r="BI37" s="30"/>
      <c r="BJ37" s="30"/>
      <c r="BK37" s="30"/>
      <c r="BL37" s="30"/>
      <c r="BM37" s="30"/>
      <c r="BN37" s="30"/>
    </row>
    <row r="38" spans="1:66" ht="12.75">
      <c r="A38" s="29"/>
      <c r="B38" s="94" t="s">
        <v>189</v>
      </c>
      <c r="C38" s="95" t="s">
        <v>62</v>
      </c>
      <c r="D38" s="96"/>
      <c r="E38" s="100"/>
      <c r="G38" s="29"/>
      <c r="I38" s="101"/>
      <c r="J38" s="29"/>
      <c r="K38" s="29"/>
      <c r="L38" s="29"/>
      <c r="M38" s="29"/>
      <c r="BA38" s="67"/>
      <c r="BB38" s="67"/>
      <c r="BC38" s="67"/>
      <c r="BI38" s="30"/>
      <c r="BJ38" s="30"/>
      <c r="BK38" s="30"/>
      <c r="BL38" s="30"/>
      <c r="BM38" s="30"/>
      <c r="BN38" s="30"/>
    </row>
    <row r="39" spans="1:66" ht="12.75">
      <c r="A39" s="29"/>
      <c r="B39" s="94" t="s">
        <v>190</v>
      </c>
      <c r="C39" s="95" t="s">
        <v>8</v>
      </c>
      <c r="D39" s="97"/>
      <c r="E39" s="100"/>
      <c r="F39" s="29"/>
      <c r="G39" s="29"/>
      <c r="I39" s="101"/>
      <c r="J39" s="29"/>
      <c r="K39" s="29"/>
      <c r="L39" s="29"/>
      <c r="M39" s="29"/>
      <c r="BA39" s="67"/>
      <c r="BB39" s="67"/>
      <c r="BC39" s="67"/>
      <c r="BI39" s="30"/>
      <c r="BJ39" s="30"/>
      <c r="BK39" s="30"/>
      <c r="BL39" s="30"/>
      <c r="BM39" s="30"/>
      <c r="BN39" s="30"/>
    </row>
    <row r="40" spans="1:66" ht="12.75">
      <c r="A40" s="29"/>
      <c r="B40" s="94" t="s">
        <v>95</v>
      </c>
      <c r="C40" s="95" t="s">
        <v>9</v>
      </c>
      <c r="D40" s="98" t="s">
        <v>10</v>
      </c>
      <c r="F40" s="29"/>
      <c r="G40" s="32"/>
      <c r="H40" s="32" t="s">
        <v>111</v>
      </c>
      <c r="I40" s="42">
        <f>K40+L40</f>
        <v>0</v>
      </c>
      <c r="J40" s="29"/>
      <c r="K40" s="29"/>
      <c r="L40" s="29"/>
      <c r="M40" s="29"/>
      <c r="BA40" s="67"/>
      <c r="BB40" s="67"/>
      <c r="BC40" s="67"/>
      <c r="BI40" s="30"/>
      <c r="BJ40" s="30"/>
      <c r="BK40" s="30"/>
      <c r="BL40" s="30"/>
      <c r="BM40" s="30"/>
      <c r="BN40" s="30"/>
    </row>
    <row r="41" spans="1:66" ht="12.75">
      <c r="A41" s="29"/>
      <c r="B41" s="94" t="s">
        <v>96</v>
      </c>
      <c r="C41" s="95" t="s">
        <v>10</v>
      </c>
      <c r="D41" s="96"/>
      <c r="G41" s="32"/>
      <c r="H41" s="32" t="s">
        <v>112</v>
      </c>
      <c r="I41" s="42">
        <f>K41+L41</f>
        <v>0</v>
      </c>
      <c r="J41" s="29"/>
      <c r="K41" s="29"/>
      <c r="L41" s="29"/>
      <c r="M41" s="29"/>
      <c r="BA41" s="67"/>
      <c r="BB41" s="67"/>
      <c r="BC41" s="67"/>
      <c r="BI41" s="30"/>
      <c r="BJ41" s="30"/>
      <c r="BK41" s="30"/>
      <c r="BL41" s="30"/>
      <c r="BM41" s="30"/>
      <c r="BN41" s="30"/>
    </row>
    <row r="42" spans="1:66" ht="12.75">
      <c r="A42" s="29"/>
      <c r="B42" s="94" t="s">
        <v>97</v>
      </c>
      <c r="C42" s="95" t="s">
        <v>11</v>
      </c>
      <c r="D42" s="97"/>
      <c r="G42" s="29"/>
      <c r="H42" s="29"/>
      <c r="J42" s="29"/>
      <c r="K42" s="101"/>
      <c r="L42" s="29"/>
      <c r="M42" s="29"/>
      <c r="BA42" s="67"/>
      <c r="BB42" s="67"/>
      <c r="BC42" s="67"/>
      <c r="BI42" s="30"/>
      <c r="BJ42" s="30"/>
      <c r="BK42" s="30"/>
      <c r="BL42" s="30"/>
      <c r="BM42" s="30"/>
      <c r="BN42" s="30"/>
    </row>
    <row r="43" spans="1:66" ht="12.75">
      <c r="A43" s="29"/>
      <c r="B43" s="94" t="s">
        <v>191</v>
      </c>
      <c r="C43" s="95" t="s">
        <v>15</v>
      </c>
      <c r="D43" s="103"/>
      <c r="E43" s="29"/>
      <c r="G43" s="23"/>
      <c r="H43" s="23" t="s">
        <v>113</v>
      </c>
      <c r="I43" s="42">
        <f>K43+L43</f>
        <v>0</v>
      </c>
      <c r="J43" s="29"/>
      <c r="K43" s="29"/>
      <c r="L43" s="29"/>
      <c r="M43" s="29"/>
      <c r="BA43" s="67"/>
      <c r="BB43" s="67"/>
      <c r="BC43" s="67"/>
      <c r="BI43" s="30"/>
      <c r="BJ43" s="30"/>
      <c r="BK43" s="30"/>
      <c r="BL43" s="30"/>
      <c r="BM43" s="30"/>
      <c r="BN43" s="30"/>
    </row>
    <row r="44" spans="1:66" ht="12.75">
      <c r="A44" s="29"/>
      <c r="B44" s="94" t="s">
        <v>192</v>
      </c>
      <c r="C44" s="95" t="s">
        <v>12</v>
      </c>
      <c r="D44" s="98" t="s">
        <v>13</v>
      </c>
      <c r="E44" s="29"/>
      <c r="G44" s="23"/>
      <c r="H44" s="23" t="s">
        <v>114</v>
      </c>
      <c r="I44" s="42">
        <f>K44+L44</f>
        <v>0</v>
      </c>
      <c r="J44" s="29"/>
      <c r="K44" s="29"/>
      <c r="L44" s="29">
        <f>IF(K44&gt;0,1*I19,IF(K44&lt;0,-1*I19,0))</f>
        <v>0</v>
      </c>
      <c r="M44" s="29"/>
      <c r="BA44" s="67"/>
      <c r="BB44" s="67"/>
      <c r="BC44" s="67"/>
      <c r="BI44" s="30"/>
      <c r="BJ44" s="30"/>
      <c r="BK44" s="30"/>
      <c r="BL44" s="30"/>
      <c r="BM44" s="30"/>
      <c r="BN44" s="30"/>
    </row>
    <row r="45" spans="1:66" ht="12.75">
      <c r="A45" s="29"/>
      <c r="B45" s="94" t="s">
        <v>193</v>
      </c>
      <c r="C45" s="95" t="s">
        <v>14</v>
      </c>
      <c r="D45" s="97"/>
      <c r="E45" s="29"/>
      <c r="I45" s="29"/>
      <c r="J45" s="29"/>
      <c r="K45" s="29"/>
      <c r="L45" s="29"/>
      <c r="M45" s="29"/>
      <c r="BA45" s="67"/>
      <c r="BB45" s="67"/>
      <c r="BC45" s="67"/>
      <c r="BI45" s="30"/>
      <c r="BJ45" s="104"/>
      <c r="BK45" s="30"/>
      <c r="BL45" s="30"/>
      <c r="BM45" s="30"/>
      <c r="BN45" s="30"/>
    </row>
    <row r="46" spans="1:67" ht="12.75">
      <c r="A46" s="29"/>
      <c r="B46" s="94" t="s">
        <v>194</v>
      </c>
      <c r="C46" s="95" t="s">
        <v>16</v>
      </c>
      <c r="D46" s="98" t="s">
        <v>17</v>
      </c>
      <c r="E46" s="29"/>
      <c r="I46" s="29"/>
      <c r="J46" s="29"/>
      <c r="K46" s="29"/>
      <c r="L46" s="29"/>
      <c r="M46" s="29"/>
      <c r="BA46" s="67"/>
      <c r="BB46" s="67"/>
      <c r="BC46" s="67"/>
      <c r="BI46" s="30"/>
      <c r="BJ46" s="30"/>
      <c r="BK46" s="30"/>
      <c r="BL46" s="30"/>
      <c r="BM46" s="30"/>
      <c r="BN46" s="30"/>
      <c r="BO46" s="30"/>
    </row>
    <row r="47" spans="1:67" ht="12.75">
      <c r="A47" s="29"/>
      <c r="B47" s="94" t="s">
        <v>195</v>
      </c>
      <c r="C47" s="95" t="s">
        <v>17</v>
      </c>
      <c r="D47" s="96"/>
      <c r="E47" s="29"/>
      <c r="G47" s="29"/>
      <c r="I47" s="29"/>
      <c r="J47" s="29"/>
      <c r="K47" s="29"/>
      <c r="L47" s="29"/>
      <c r="M47" s="29"/>
      <c r="BA47" s="67"/>
      <c r="BB47" s="67"/>
      <c r="BC47" s="67"/>
      <c r="BI47" s="30"/>
      <c r="BJ47" s="30"/>
      <c r="BK47" s="30"/>
      <c r="BL47" s="30"/>
      <c r="BM47" s="30"/>
      <c r="BN47" s="30"/>
      <c r="BO47" s="30"/>
    </row>
    <row r="48" spans="1:67" ht="12.75">
      <c r="A48" s="29"/>
      <c r="B48" s="94" t="s">
        <v>196</v>
      </c>
      <c r="C48" s="95" t="s">
        <v>18</v>
      </c>
      <c r="D48" s="97"/>
      <c r="E48" s="29"/>
      <c r="J48" s="29"/>
      <c r="K48" s="29"/>
      <c r="L48" s="29"/>
      <c r="M48" s="29"/>
      <c r="BA48" s="67"/>
      <c r="BB48" s="67"/>
      <c r="BC48" s="67"/>
      <c r="BI48" s="30"/>
      <c r="BJ48" s="30"/>
      <c r="BK48" s="30"/>
      <c r="BL48" s="30"/>
      <c r="BM48" s="30"/>
      <c r="BN48" s="30"/>
      <c r="BO48" s="30"/>
    </row>
    <row r="49" spans="1:67" ht="12.75">
      <c r="A49" s="29"/>
      <c r="B49" s="94" t="s">
        <v>98</v>
      </c>
      <c r="C49" s="95" t="s">
        <v>63</v>
      </c>
      <c r="D49" s="105"/>
      <c r="BA49" s="67"/>
      <c r="BB49" s="67"/>
      <c r="BC49" s="67"/>
      <c r="BI49" s="30"/>
      <c r="BJ49" s="30"/>
      <c r="BK49" s="30"/>
      <c r="BL49" s="30"/>
      <c r="BM49" s="30"/>
      <c r="BN49" s="30"/>
      <c r="BO49" s="30"/>
    </row>
    <row r="50" spans="2:67" ht="12.75">
      <c r="B50" s="94" t="s">
        <v>99</v>
      </c>
      <c r="C50" s="95" t="s">
        <v>64</v>
      </c>
      <c r="D50" s="105"/>
      <c r="BA50" s="67"/>
      <c r="BB50" s="67"/>
      <c r="BC50" s="67"/>
      <c r="BI50" s="30"/>
      <c r="BJ50" s="30"/>
      <c r="BK50" s="30"/>
      <c r="BL50" s="30"/>
      <c r="BM50" s="30"/>
      <c r="BN50" s="30"/>
      <c r="BO50" s="30"/>
    </row>
    <row r="51" spans="2:67" ht="12.75">
      <c r="B51" s="99" t="s">
        <v>100</v>
      </c>
      <c r="C51" s="106" t="s">
        <v>19</v>
      </c>
      <c r="D51" s="107"/>
      <c r="BA51" s="67"/>
      <c r="BB51" s="67"/>
      <c r="BC51" s="67"/>
      <c r="BI51" s="30"/>
      <c r="BJ51" s="30"/>
      <c r="BK51" s="30"/>
      <c r="BL51" s="30"/>
      <c r="BM51" s="30"/>
      <c r="BN51" s="30"/>
      <c r="BO51" s="30"/>
    </row>
    <row r="52" spans="2:67" ht="12.75">
      <c r="B52" s="108"/>
      <c r="C52" s="109"/>
      <c r="D52" s="110"/>
      <c r="BI52" s="30"/>
      <c r="BJ52" s="30"/>
      <c r="BK52" s="30"/>
      <c r="BL52" s="30"/>
      <c r="BM52" s="30"/>
      <c r="BN52" s="30"/>
      <c r="BO52" s="30"/>
    </row>
    <row r="53" spans="2:67" ht="12.75">
      <c r="B53" s="108"/>
      <c r="C53" s="109"/>
      <c r="D53" s="110"/>
      <c r="BI53" s="30"/>
      <c r="BJ53" s="30"/>
      <c r="BK53" s="30"/>
      <c r="BL53" s="30"/>
      <c r="BM53" s="30"/>
      <c r="BN53" s="30"/>
      <c r="BO53" s="30"/>
    </row>
    <row r="54" spans="2:67" ht="14.25">
      <c r="B54" s="108"/>
      <c r="C54" s="109"/>
      <c r="D54" s="110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30"/>
      <c r="BJ54" s="30"/>
      <c r="BK54" s="30"/>
      <c r="BL54" s="30"/>
      <c r="BM54" s="30"/>
      <c r="BN54" s="30"/>
      <c r="BO54" s="30"/>
    </row>
    <row r="55" spans="2:67" ht="12.75">
      <c r="B55" s="108"/>
      <c r="C55" s="109"/>
      <c r="D55" s="110"/>
      <c r="AX55" s="42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30"/>
      <c r="BJ55" s="30"/>
      <c r="BK55" s="30"/>
      <c r="BL55" s="30"/>
      <c r="BM55" s="30"/>
      <c r="BN55" s="30"/>
      <c r="BO55" s="30"/>
    </row>
    <row r="56" spans="2:67" ht="13.5" thickBot="1">
      <c r="B56" s="112"/>
      <c r="C56" s="113"/>
      <c r="D56" s="114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30"/>
      <c r="BJ56" s="30"/>
      <c r="BK56" s="30"/>
      <c r="BL56" s="30"/>
      <c r="BM56" s="30"/>
      <c r="BN56" s="30"/>
      <c r="BO56" s="30"/>
    </row>
    <row r="57" spans="2:67" ht="12.75">
      <c r="B57" s="115" t="s">
        <v>65</v>
      </c>
      <c r="C57" s="62" t="s">
        <v>78</v>
      </c>
      <c r="D57" s="31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30"/>
      <c r="BJ57" s="30"/>
      <c r="BK57" s="30"/>
      <c r="BL57" s="30"/>
      <c r="BM57" s="30"/>
      <c r="BN57" s="30"/>
      <c r="BO57" s="30"/>
    </row>
    <row r="58" spans="2:67" ht="12.75">
      <c r="B58" s="62"/>
      <c r="C58" s="62" t="s">
        <v>79</v>
      </c>
      <c r="D58" s="31"/>
      <c r="AX58" s="42"/>
      <c r="AY58" s="43"/>
      <c r="AZ58" s="43"/>
      <c r="BA58" s="43"/>
      <c r="BB58" s="43"/>
      <c r="BC58" s="23"/>
      <c r="BD58" s="23"/>
      <c r="BE58" s="23"/>
      <c r="BF58" s="23"/>
      <c r="BG58" s="42"/>
      <c r="BI58" s="30"/>
      <c r="BJ58" s="30"/>
      <c r="BK58" s="30"/>
      <c r="BL58" s="30"/>
      <c r="BM58" s="30"/>
      <c r="BN58" s="30"/>
      <c r="BO58" s="30"/>
    </row>
    <row r="59" spans="50:67" ht="12.75">
      <c r="AX59" s="42"/>
      <c r="AY59" s="116"/>
      <c r="AZ59" s="116"/>
      <c r="BA59" s="116"/>
      <c r="BB59" s="116"/>
      <c r="BC59" s="23"/>
      <c r="BD59" s="23"/>
      <c r="BE59" s="23"/>
      <c r="BF59" s="23"/>
      <c r="BG59" s="42"/>
      <c r="BI59" s="30"/>
      <c r="BJ59" s="30"/>
      <c r="BK59" s="30"/>
      <c r="BL59" s="30"/>
      <c r="BM59" s="30"/>
      <c r="BN59" s="30"/>
      <c r="BO59" s="30"/>
    </row>
    <row r="60" spans="61:67" ht="12.75">
      <c r="BI60" s="30"/>
      <c r="BJ60" s="30"/>
      <c r="BK60" s="30"/>
      <c r="BL60" s="30"/>
      <c r="BM60" s="30"/>
      <c r="BN60" s="30"/>
      <c r="BO60" s="30"/>
    </row>
    <row r="61" spans="50:67" ht="12.75">
      <c r="AX61" s="42"/>
      <c r="AY61" s="58"/>
      <c r="AZ61" s="58"/>
      <c r="BA61" s="58"/>
      <c r="BB61" s="58"/>
      <c r="BC61" s="58"/>
      <c r="BD61" s="42"/>
      <c r="BE61" s="42"/>
      <c r="BF61" s="67"/>
      <c r="BG61" s="58"/>
      <c r="BH61" s="42"/>
      <c r="BI61" s="30"/>
      <c r="BJ61" s="30"/>
      <c r="BK61" s="30"/>
      <c r="BL61" s="30"/>
      <c r="BM61" s="30"/>
      <c r="BN61" s="30"/>
      <c r="BO61" s="30"/>
    </row>
    <row r="62" spans="61:67" ht="12.75">
      <c r="BI62" s="30"/>
      <c r="BJ62" s="30"/>
      <c r="BK62" s="30"/>
      <c r="BL62" s="30"/>
      <c r="BM62" s="30"/>
      <c r="BN62" s="30"/>
      <c r="BO62" s="30"/>
    </row>
    <row r="63" spans="61:67" ht="12.75">
      <c r="BI63" s="30"/>
      <c r="BJ63" s="30"/>
      <c r="BK63" s="30"/>
      <c r="BL63" s="30"/>
      <c r="BM63" s="30"/>
      <c r="BN63" s="30"/>
      <c r="BO63" s="30"/>
    </row>
    <row r="64" spans="61:67" ht="12.75">
      <c r="BI64" s="30"/>
      <c r="BJ64" s="30"/>
      <c r="BK64" s="30"/>
      <c r="BL64" s="30"/>
      <c r="BM64" s="30"/>
      <c r="BN64" s="30"/>
      <c r="BO64" s="30"/>
    </row>
    <row r="65" spans="61:66" ht="12.75">
      <c r="BI65" s="30"/>
      <c r="BJ65" s="30"/>
      <c r="BK65" s="30"/>
      <c r="BL65" s="30"/>
      <c r="BM65" s="30"/>
      <c r="BN65" s="30"/>
    </row>
    <row r="66" spans="61:66" ht="12.75">
      <c r="BI66" s="30"/>
      <c r="BJ66" s="30"/>
      <c r="BK66" s="30"/>
      <c r="BL66" s="30"/>
      <c r="BM66" s="30"/>
      <c r="BN66" s="30"/>
    </row>
    <row r="67" spans="61:66" ht="12.75">
      <c r="BI67" s="30"/>
      <c r="BJ67" s="30"/>
      <c r="BK67" s="104"/>
      <c r="BL67" s="30"/>
      <c r="BM67" s="30"/>
      <c r="BN67" s="30"/>
    </row>
    <row r="68" spans="4:66" ht="12.75">
      <c r="D68" s="42"/>
      <c r="BI68" s="30"/>
      <c r="BJ68" s="30"/>
      <c r="BK68" s="104"/>
      <c r="BL68" s="30"/>
      <c r="BM68" s="30"/>
      <c r="BN68" s="30"/>
    </row>
    <row r="69" spans="4:66" ht="12.75">
      <c r="D69" s="42"/>
      <c r="BI69" s="30"/>
      <c r="BJ69" s="30"/>
      <c r="BK69" s="30"/>
      <c r="BL69" s="30"/>
      <c r="BM69" s="30"/>
      <c r="BN69" s="30"/>
    </row>
    <row r="70" spans="4:66" ht="12.75">
      <c r="D70" s="42"/>
      <c r="BI70" s="30"/>
      <c r="BJ70" s="30"/>
      <c r="BK70" s="30"/>
      <c r="BL70" s="30"/>
      <c r="BM70" s="30"/>
      <c r="BN70" s="30"/>
    </row>
    <row r="71" spans="61:66" ht="12.75">
      <c r="BI71" s="30"/>
      <c r="BJ71" s="30"/>
      <c r="BK71" s="30"/>
      <c r="BL71" s="30"/>
      <c r="BM71" s="30"/>
      <c r="BN71" s="30"/>
    </row>
    <row r="72" spans="61:66" ht="12.75">
      <c r="BI72" s="30"/>
      <c r="BJ72" s="30"/>
      <c r="BK72" s="30"/>
      <c r="BL72" s="30"/>
      <c r="BM72" s="30"/>
      <c r="BN72" s="30"/>
    </row>
    <row r="73" spans="61:66" ht="12.75">
      <c r="BI73" s="30"/>
      <c r="BJ73" s="30"/>
      <c r="BK73" s="30"/>
      <c r="BL73" s="30"/>
      <c r="BM73" s="30"/>
      <c r="BN73" s="30"/>
    </row>
    <row r="74" spans="61:66" ht="12.75">
      <c r="BI74" s="30"/>
      <c r="BJ74" s="30"/>
      <c r="BK74" s="30"/>
      <c r="BL74" s="30"/>
      <c r="BM74" s="30"/>
      <c r="BN74" s="30"/>
    </row>
    <row r="75" spans="61:66" ht="12.75">
      <c r="BI75" s="30"/>
      <c r="BJ75" s="30"/>
      <c r="BK75" s="30"/>
      <c r="BL75" s="30"/>
      <c r="BM75" s="30"/>
      <c r="BN75" s="30"/>
    </row>
    <row r="76" spans="61:66" ht="12.75">
      <c r="BI76" s="30"/>
      <c r="BJ76" s="30"/>
      <c r="BK76" s="30"/>
      <c r="BL76" s="30"/>
      <c r="BM76" s="30"/>
      <c r="BN76" s="30"/>
    </row>
    <row r="77" spans="61:66" ht="12.75">
      <c r="BI77" s="30"/>
      <c r="BJ77" s="30"/>
      <c r="BK77" s="30"/>
      <c r="BL77" s="30"/>
      <c r="BM77" s="30"/>
      <c r="BN77" s="30"/>
    </row>
    <row r="78" spans="61:66" ht="12.75">
      <c r="BI78" s="30"/>
      <c r="BJ78" s="30"/>
      <c r="BK78" s="30"/>
      <c r="BL78" s="30"/>
      <c r="BM78" s="30"/>
      <c r="BN78" s="30"/>
    </row>
    <row r="79" spans="61:66" ht="12.75">
      <c r="BI79" s="30"/>
      <c r="BJ79" s="30"/>
      <c r="BK79" s="30"/>
      <c r="BL79" s="30"/>
      <c r="BM79" s="30"/>
      <c r="BN79" s="30"/>
    </row>
    <row r="80" spans="61:66" ht="12.75">
      <c r="BI80" s="30"/>
      <c r="BJ80" s="30"/>
      <c r="BK80" s="30"/>
      <c r="BL80" s="30"/>
      <c r="BM80" s="30"/>
      <c r="BN80" s="30"/>
    </row>
    <row r="81" spans="61:66" ht="12.75">
      <c r="BI81" s="30"/>
      <c r="BJ81" s="30"/>
      <c r="BK81" s="30"/>
      <c r="BL81" s="30"/>
      <c r="BM81" s="30"/>
      <c r="BN81" s="30"/>
    </row>
    <row r="82" spans="61:66" ht="12.75">
      <c r="BI82" s="30"/>
      <c r="BJ82" s="30"/>
      <c r="BK82" s="30"/>
      <c r="BL82" s="30"/>
      <c r="BM82" s="30"/>
      <c r="BN82" s="30"/>
    </row>
    <row r="83" spans="61:66" ht="12.75">
      <c r="BI83" s="30"/>
      <c r="BJ83" s="30"/>
      <c r="BK83" s="30"/>
      <c r="BL83" s="30"/>
      <c r="BM83" s="30"/>
      <c r="BN83" s="30"/>
    </row>
    <row r="84" spans="61:66" ht="12.75">
      <c r="BI84" s="30"/>
      <c r="BJ84" s="30"/>
      <c r="BK84" s="30"/>
      <c r="BL84" s="30"/>
      <c r="BM84" s="30"/>
      <c r="BN84" s="30"/>
    </row>
    <row r="85" spans="61:66" ht="12.75">
      <c r="BI85" s="30"/>
      <c r="BJ85" s="30"/>
      <c r="BK85" s="30"/>
      <c r="BL85" s="30"/>
      <c r="BM85" s="30"/>
      <c r="BN85" s="30"/>
    </row>
    <row r="86" spans="61:66" ht="12.75">
      <c r="BI86" s="30"/>
      <c r="BJ86" s="30"/>
      <c r="BK86" s="30"/>
      <c r="BL86" s="30"/>
      <c r="BM86" s="30"/>
      <c r="BN86" s="30"/>
    </row>
    <row r="87" spans="61:66" ht="12.75">
      <c r="BI87" s="30"/>
      <c r="BJ87" s="30"/>
      <c r="BK87" s="30"/>
      <c r="BL87" s="30"/>
      <c r="BM87" s="30"/>
      <c r="BN87" s="30"/>
    </row>
    <row r="88" spans="61:66" ht="12.75">
      <c r="BI88" s="30"/>
      <c r="BJ88" s="30"/>
      <c r="BK88" s="30"/>
      <c r="BL88" s="30"/>
      <c r="BM88" s="30"/>
      <c r="BN88" s="30"/>
    </row>
    <row r="89" spans="61:66" ht="12.75">
      <c r="BI89" s="30"/>
      <c r="BJ89" s="30"/>
      <c r="BK89" s="30"/>
      <c r="BL89" s="30"/>
      <c r="BM89" s="30"/>
      <c r="BN89" s="30"/>
    </row>
    <row r="90" spans="61:66" ht="12.75">
      <c r="BI90" s="30"/>
      <c r="BJ90" s="30"/>
      <c r="BK90" s="30"/>
      <c r="BL90" s="30"/>
      <c r="BM90" s="30"/>
      <c r="BN90" s="30"/>
    </row>
    <row r="91" spans="61:66" ht="12.75">
      <c r="BI91" s="30"/>
      <c r="BJ91" s="30"/>
      <c r="BK91" s="30"/>
      <c r="BL91" s="30"/>
      <c r="BM91" s="30"/>
      <c r="BN91" s="30"/>
    </row>
    <row r="92" spans="61:66" ht="12.75">
      <c r="BI92" s="30"/>
      <c r="BJ92" s="30"/>
      <c r="BK92" s="30"/>
      <c r="BL92" s="30"/>
      <c r="BM92" s="30"/>
      <c r="BN92" s="30"/>
    </row>
    <row r="100" ht="12.75">
      <c r="B100" s="71"/>
    </row>
  </sheetData>
  <sheetProtection selectLockedCells="1" selectUnlockedCells="1"/>
  <mergeCells count="6">
    <mergeCell ref="B29:D29"/>
    <mergeCell ref="E6:F6"/>
    <mergeCell ref="AY8:AZ8"/>
    <mergeCell ref="BA8:BB8"/>
    <mergeCell ref="AY7:AZ7"/>
    <mergeCell ref="BA7:BB7"/>
  </mergeCells>
  <dataValidations count="1">
    <dataValidation type="list" allowBlank="1" showInputMessage="1" showErrorMessage="1" sqref="F19:F26">
      <formula1>$F$7:$F$11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murakami</cp:lastModifiedBy>
  <cp:lastPrinted>2011-03-14T06:48:55Z</cp:lastPrinted>
  <dcterms:created xsi:type="dcterms:W3CDTF">2010-11-25T11:51:53Z</dcterms:created>
  <dcterms:modified xsi:type="dcterms:W3CDTF">2015-06-22T06:35:20Z</dcterms:modified>
  <cp:category/>
  <cp:version/>
  <cp:contentType/>
  <cp:contentStatus/>
</cp:coreProperties>
</file>